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firstSheet="7" activeTab="9"/>
  </bookViews>
  <sheets>
    <sheet name="toDo" sheetId="9" r:id="rId1"/>
    <sheet name="裝機" sheetId="8" r:id="rId2"/>
    <sheet name="售水" sheetId="7" r:id="rId3"/>
    <sheet name="街電" sheetId="5" r:id="rId4"/>
    <sheet name="售水4" sheetId="1" r:id="rId5"/>
    <sheet name="售水3" sheetId="6" r:id="rId6"/>
    <sheet name="售水2" sheetId="2" r:id="rId7"/>
    <sheet name="售水1" sheetId="3" r:id="rId8"/>
    <sheet name="售水0" sheetId="4" r:id="rId9"/>
    <sheet name="p1" sheetId="10" r:id="rId10"/>
    <sheet name="p2" sheetId="11" r:id="rId11"/>
    <sheet name="p3" sheetId="12" r:id="rId12"/>
    <sheet name="p4" sheetId="13" r:id="rId13"/>
  </sheets>
  <externalReferences>
    <externalReference r:id="rId14"/>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F28" i="8" l="1"/>
  <c r="H20" i="8" l="1"/>
  <c r="H19" i="8"/>
  <c r="G28" i="8" l="1"/>
  <c r="E28" i="8" l="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28" i="8" l="1"/>
  <c r="B28" i="8" l="1"/>
  <c r="C28" i="8"/>
  <c r="D29"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charset val="1"/>
          </rPr>
          <t>11/11 朱小姐
11/11 1號先生
11/11 房東老鄉
11/12 1號太太
11/15 微商未領已回老家</t>
        </r>
      </text>
    </comment>
    <comment ref="I4" authorId="0">
      <text>
        <r>
          <rPr>
            <b/>
            <sz val="9"/>
            <color indexed="81"/>
            <rFont val="Tahoma"/>
            <charset val="1"/>
          </rPr>
          <t>20171213
廣2-&gt;廣4</t>
        </r>
      </text>
    </comment>
    <comment ref="D17" authorId="0">
      <text>
        <r>
          <rPr>
            <b/>
            <sz val="9"/>
            <color indexed="81"/>
            <rFont val="Tahoma"/>
            <charset val="1"/>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charset val="1"/>
          </rPr>
          <t>樹田4-1
樹田35-1</t>
        </r>
      </text>
    </comment>
    <comment ref="E21" authorId="0">
      <text>
        <r>
          <rPr>
            <b/>
            <sz val="9"/>
            <color indexed="81"/>
            <rFont val="Tahoma"/>
            <charset val="1"/>
          </rPr>
          <t>樹田38-1
樹田4-2</t>
        </r>
      </text>
    </comment>
    <comment ref="E22" authorId="0">
      <text>
        <r>
          <rPr>
            <b/>
            <sz val="9"/>
            <color indexed="81"/>
            <rFont val="Tahoma"/>
            <charset val="1"/>
          </rPr>
          <t>樹田5-1
樹田54-1
樹田30-1
樹田34-1
樹田46-1</t>
        </r>
      </text>
    </comment>
    <comment ref="E23" authorId="0">
      <text>
        <r>
          <rPr>
            <b/>
            <sz val="9"/>
            <color indexed="81"/>
            <rFont val="Tahoma"/>
            <charset val="1"/>
          </rPr>
          <t>樹田62-1
樹田26-1</t>
        </r>
      </text>
    </comment>
    <comment ref="G23" authorId="0">
      <text>
        <r>
          <rPr>
            <b/>
            <sz val="9"/>
            <color indexed="81"/>
            <rFont val="Tahoma"/>
            <charset val="1"/>
          </rPr>
          <t>樹田4(2次)
樹田34(1次)
樹田5(1次)</t>
        </r>
      </text>
    </comment>
    <comment ref="E24" authorId="0">
      <text>
        <r>
          <rPr>
            <b/>
            <sz val="9"/>
            <color indexed="81"/>
            <rFont val="Tahoma"/>
            <charset val="1"/>
          </rPr>
          <t>樹田34-2(5元包)</t>
        </r>
        <r>
          <rPr>
            <sz val="9"/>
            <color indexed="81"/>
            <rFont val="Tahoma"/>
            <charset val="1"/>
          </rPr>
          <t xml:space="preserve">
</t>
        </r>
      </text>
    </comment>
    <comment ref="E25" authorId="0">
      <text>
        <r>
          <rPr>
            <b/>
            <sz val="9"/>
            <color indexed="81"/>
            <rFont val="Tahoma"/>
            <charset val="1"/>
          </rPr>
          <t>樹田4-3(5元包)
樹田35-2(5元包)
樹田30-2(5元包)
樹田22-1(5元包)
樹田19-1(5元包)</t>
        </r>
      </text>
    </comment>
    <comment ref="G25" authorId="0">
      <text>
        <r>
          <rPr>
            <b/>
            <sz val="9"/>
            <color indexed="81"/>
            <rFont val="Tahoma"/>
            <charset val="1"/>
          </rPr>
          <t>樹田35(2次)
樹田30(2次)
樹田22(1次)
樹田19(1次)</t>
        </r>
      </text>
    </comment>
    <comment ref="E26" authorId="0">
      <text>
        <r>
          <rPr>
            <b/>
            <sz val="9"/>
            <color indexed="81"/>
            <rFont val="Tahoma"/>
            <charset val="1"/>
          </rPr>
          <t>樹田62-2(5元包)
樹田54-2
樹田5-2(5元包)</t>
        </r>
      </text>
    </comment>
    <comment ref="G26" authorId="0">
      <text>
        <r>
          <rPr>
            <b/>
            <sz val="9"/>
            <color indexed="81"/>
            <rFont val="Tahoma"/>
            <charset val="1"/>
          </rPr>
          <t xml:space="preserve">樹田62(2次)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<sst xmlns="http://schemas.openxmlformats.org/spreadsheetml/2006/main" count="1079" uniqueCount="598">
  <si>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</si>
  <si>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</si>
  <si>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</si>
  <si>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</si>
  <si>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</si>
  <si>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</si>
  <si>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</si>
  <si>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</si>
  <si>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</si>
  <si>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</si>
  <si>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</si>
  <si>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</si>
  <si>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</si>
  <si>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</si>
  <si>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</si>
  <si>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</si>
  <si>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</si>
  <si>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</si>
  <si>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</si>
  <si>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</si>
  <si>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</si>
  <si>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</si>
  <si>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</si>
  <si>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</si>
  <si>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</si>
  <si>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</si>
  <si>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</si>
  <si>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</si>
  <si>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</si>
  <si>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</si>
  <si>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</si>
  <si>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</si>
  <si>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</si>
  <si>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</si>
  <si>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</si>
  <si>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</si>
  <si>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</si>
  <si>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</si>
  <si>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</si>
  <si>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</si>
  <si>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</si>
  <si>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</si>
  <si>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</si>
  <si>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</si>
  <si>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</si>
  <si>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</si>
  <si>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</si>
  <si>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</si>
  <si>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</si>
  <si>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</si>
  <si>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</si>
  <si>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</si>
  <si>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</si>
  <si>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</si>
  <si>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</si>
  <si>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</si>
  <si>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</si>
  <si>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</si>
  <si>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</si>
  <si>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</si>
  <si>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</si>
  <si>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</si>
  <si>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</si>
  <si>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</si>
  <si>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</si>
  <si>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</si>
  <si>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</si>
  <si>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</si>
  <si>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</si>
  <si>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</si>
  <si>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</si>
  <si>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</si>
  <si>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</si>
  <si>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</si>
  <si>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</si>
  <si>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</si>
  <si>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</si>
  <si>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</si>
  <si>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</si>
  <si>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</si>
  <si>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</si>
  <si>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</si>
  <si>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</si>
  <si>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</si>
  <si>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</si>
  <si>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</si>
  <si>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</si>
  <si>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</si>
  <si>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</si>
  <si>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</si>
  <si>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</si>
  <si>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</si>
  <si>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</si>
  <si>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</si>
  <si>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</si>
  <si>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</si>
  <si>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</si>
  <si>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</si>
  <si>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</si>
  <si>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</si>
  <si>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</si>
  <si>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</si>
  <si>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</si>
  <si>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</si>
  <si>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</si>
  <si>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</si>
  <si>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</si>
  <si>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</si>
  <si>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</si>
  <si>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</si>
  <si>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</si>
  <si>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</si>
  <si>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</si>
  <si>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</si>
  <si>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</si>
  <si>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</si>
  <si>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</si>
  <si>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</si>
  <si>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</si>
  <si>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</si>
  <si>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</si>
  <si>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</si>
  <si>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</si>
  <si>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</si>
  <si>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</si>
  <si>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</si>
  <si>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</si>
  <si>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</si>
  <si>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</si>
  <si>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</si>
  <si>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</si>
  <si>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</si>
  <si>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</si>
  <si>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</si>
  <si>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</si>
  <si>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</si>
  <si>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</si>
  <si>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</si>
  <si>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</si>
  <si>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</si>
  <si>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</si>
  <si>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</si>
  <si>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</si>
  <si>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</si>
  <si>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</si>
  <si>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</si>
  <si>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</si>
  <si>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</si>
  <si>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</si>
  <si>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</si>
  <si>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</si>
  <si>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</si>
  <si>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</si>
  <si>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</si>
  <si>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</si>
  <si>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</si>
  <si>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</si>
  <si>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</si>
  <si>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</si>
  <si>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</si>
  <si>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</si>
  <si>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</si>
  <si>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</si>
  <si>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</si>
  <si>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</si>
  <si>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</si>
  <si>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</si>
  <si>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</si>
  <si>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</si>
  <si>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</si>
  <si>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</si>
  <si>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</si>
  <si>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</si>
  <si>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</si>
  <si>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</si>
  <si>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</si>
  <si>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</si>
  <si>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</si>
  <si>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</si>
  <si>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</si>
  <si>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</si>
  <si>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</si>
  <si>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</si>
  <si>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</si>
  <si>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</si>
  <si>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</si>
  <si>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</si>
  <si>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</si>
  <si>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</si>
  <si>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</si>
  <si>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</si>
  <si>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</si>
  <si>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</si>
  <si>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</si>
  <si>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</si>
  <si>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</si>
  <si>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</si>
  <si>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</si>
  <si>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</si>
  <si>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</si>
  <si>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</si>
  <si>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</si>
  <si>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</si>
  <si>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</si>
  <si>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</si>
  <si>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</si>
  <si>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</si>
  <si>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</si>
  <si>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</si>
  <si>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</si>
  <si>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</si>
  <si>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</si>
  <si>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</si>
  <si>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</si>
  <si>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</si>
  <si>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</si>
  <si>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</si>
  <si>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</si>
  <si>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</si>
  <si>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</si>
  <si>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</si>
  <si>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</si>
  <si>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</si>
  <si>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</si>
  <si>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</si>
  <si>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</si>
  <si>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</si>
  <si>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</si>
  <si>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</si>
  <si>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</si>
  <si>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</si>
  <si>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</si>
  <si>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</si>
  <si>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</si>
  <si>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</si>
  <si>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</si>
  <si>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</si>
  <si>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</si>
  <si>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</si>
  <si>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</si>
  <si>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</si>
  <si>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</si>
  <si>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</si>
  <si>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</si>
  <si>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</si>
  <si>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</si>
  <si>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</si>
  <si>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</si>
  <si>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</si>
  <si>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</si>
  <si>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</si>
  <si>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</si>
  <si>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</si>
  <si>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</si>
  <si>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</si>
  <si>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</si>
  <si>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</si>
  <si>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</si>
  <si>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</si>
  <si>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</si>
  <si>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</si>
  <si>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</si>
  <si>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</si>
  <si>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</si>
  <si>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</si>
  <si>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</si>
  <si>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</si>
  <si>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</si>
  <si>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</si>
  <si>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</si>
  <si>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</si>
  <si>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</si>
  <si>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</si>
  <si>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</si>
  <si>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</si>
  <si>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</si>
  <si>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</si>
  <si>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</si>
  <si>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</si>
  <si>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</si>
  <si>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</si>
  <si>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</si>
  <si>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</si>
  <si>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</si>
  <si>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</si>
  <si>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</si>
  <si>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</si>
  <si>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</si>
  <si>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</si>
  <si>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</si>
  <si>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</si>
  <si>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</si>
  <si>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</si>
  <si>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</si>
  <si>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</si>
  <si>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</si>
  <si>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</si>
  <si>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</si>
  <si>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</si>
  <si>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</si>
  <si>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</si>
  <si>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</si>
  <si>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</si>
  <si>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</si>
  <si>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</si>
  <si>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</si>
  <si>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</si>
  <si>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</si>
  <si>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</si>
  <si>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</si>
  <si>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</si>
  <si>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</si>
  <si>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</si>
  <si>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</si>
  <si>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</si>
  <si>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</si>
  <si>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</si>
  <si>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</si>
  <si>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</si>
  <si>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</si>
  <si>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</si>
  <si>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</si>
  <si>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</si>
  <si>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</si>
  <si>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</si>
  <si>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</si>
  <si>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</si>
  <si>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</si>
  <si>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</si>
  <si>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</si>
  <si>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</si>
  <si>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</si>
  <si>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</si>
  <si>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</si>
  <si>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</si>
  <si>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</si>
  <si>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</si>
  <si>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</si>
  <si>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</si>
  <si>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</si>
  <si>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</si>
  <si>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</si>
  <si>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</si>
  <si>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</si>
  <si>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</si>
  <si>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</si>
  <si>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</si>
  <si>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</si>
  <si>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</si>
  <si>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</si>
  <si>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</si>
  <si>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</si>
  <si>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</si>
  <si>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</si>
  <si>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</si>
  <si>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</si>
  <si>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</si>
  <si>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</si>
  <si>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</si>
  <si>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</si>
  <si>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</si>
  <si>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</si>
  <si>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</si>
  <si>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</si>
  <si>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</si>
  <si>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</si>
  <si>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</si>
  <si>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</si>
  <si>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</si>
  <si>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</si>
  <si>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</si>
  <si>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</si>
  <si>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</si>
  <si>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</si>
  <si>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</si>
  <si>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</si>
  <si>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</si>
  <si>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</si>
  <si>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</si>
  <si>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</si>
  <si>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</si>
  <si>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</si>
  <si>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</si>
  <si>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</si>
  <si>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外水箱</t>
  </si>
  <si>
    <t>盒中袋+浮球盒+4分閥</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</si>
  <si>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</si>
  <si>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</si>
  <si>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</si>
  <si>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</si>
  <si>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</si>
  <si>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</si>
  <si>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</si>
  <si>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</si>
  <si>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</si>
  <si>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</si>
  <si>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</si>
  <si>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</si>
  <si>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</si>
  <si>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</si>
  <si>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</si>
  <si>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</si>
  <si>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</si>
  <si>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</si>
  <si>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</si>
  <si>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</si>
  <si>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</si>
  <si>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</si>
  <si>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</si>
  <si>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</si>
  <si>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</si>
  <si>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烏沙2市場.石排,鳳崗,犬眠嶺,惠州,商品城,蔡住家特產店,常平叔餐廳,藥房介紹</t>
  </si>
  <si>
    <t>開機帶TDS</t>
  </si>
  <si>
    <t>杯,桶,閥,流量計,TDS針,寶塔,水管,墊圈,接頭,RO膜,D1</t>
  </si>
  <si>
    <t>杯,桶,閥,流量計,TDS針,寶塔,水管,墊圈,接頭</t>
  </si>
  <si>
    <t>待解決</t>
  </si>
  <si>
    <t>bb中斷,新流量卡,外水箱機種</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</si>
  <si>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</si>
  <si>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</si>
  <si>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</si>
  <si>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</si>
  <si>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</si>
  <si>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</si>
  <si>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</si>
  <si>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</si>
  <si>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</si>
  <si>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</si>
  <si>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</si>
  <si>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</si>
  <si>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</si>
  <si>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</si>
  <si>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</si>
  <si>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</si>
  <si>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</si>
  <si>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</si>
  <si>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</si>
  <si>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</si>
  <si>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</si>
  <si>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</si>
  <si>
    <t>PW TEC CORP</t>
  </si>
  <si>
    <t>Profit &amp; loss</t>
  </si>
  <si>
    <t>January through august 2016</t>
  </si>
  <si>
    <t>jan-aug 16</t>
  </si>
  <si>
    <t>Ordinary income/expense</t>
  </si>
  <si>
    <t>Income</t>
  </si>
  <si>
    <t>Merchandise sales</t>
  </si>
  <si>
    <t>Merchandise sals.amazon</t>
  </si>
  <si>
    <t>Merchanise sales- merchant</t>
  </si>
  <si>
    <t>Mechanise sales- paypal</t>
  </si>
  <si>
    <t>Sales return &amp; allowance- amaz</t>
  </si>
  <si>
    <t>Sales return &amp; allowance- merc</t>
  </si>
  <si>
    <t>Sales return &amp; allowance-payp</t>
  </si>
  <si>
    <t>Merchandise sales- other</t>
  </si>
  <si>
    <t>Total merchandise sales</t>
  </si>
  <si>
    <t>Other income. cash back</t>
  </si>
  <si>
    <t>Total income</t>
  </si>
  <si>
    <t>Cost of goods sold</t>
  </si>
  <si>
    <t>Beginning inventory</t>
  </si>
  <si>
    <t>Freight in</t>
  </si>
  <si>
    <t>Purchase</t>
  </si>
  <si>
    <t>zending inventory</t>
  </si>
  <si>
    <t>Total cogs</t>
  </si>
  <si>
    <t>Gross profit</t>
  </si>
  <si>
    <t>Expense</t>
  </si>
  <si>
    <t>Accounting fee</t>
  </si>
  <si>
    <t>Automobile expense</t>
  </si>
  <si>
    <t>Bank service charges</t>
  </si>
  <si>
    <t>Business licenses and permits</t>
  </si>
  <si>
    <t>Depreciation expense</t>
  </si>
  <si>
    <t>Freight out</t>
  </si>
  <si>
    <t>Interest expense</t>
  </si>
  <si>
    <t>Merchant account fee</t>
  </si>
  <si>
    <t>Merchant account fee- merchant</t>
  </si>
  <si>
    <t>Merchant account fees-paypal</t>
  </si>
  <si>
    <t>Total merchant account fee</t>
  </si>
  <si>
    <t>2.103.19</t>
  </si>
  <si>
    <t>Office supplies</t>
  </si>
  <si>
    <t>Rent for stora</t>
  </si>
  <si>
    <t>Salaries &amp; wages</t>
  </si>
  <si>
    <t>Tax payroll</t>
  </si>
  <si>
    <t>Tax.sales</t>
  </si>
  <si>
    <t>tax-state income tax</t>
  </si>
  <si>
    <t>Total expense</t>
  </si>
  <si>
    <t>Net ordinary income</t>
  </si>
  <si>
    <t>2.031.52</t>
  </si>
  <si>
    <t>Other income/expense</t>
  </si>
  <si>
    <t>Other income</t>
  </si>
  <si>
    <t>Interest income</t>
  </si>
  <si>
    <t>Total other income</t>
  </si>
  <si>
    <t>Net other income</t>
  </si>
  <si>
    <t>Net income</t>
  </si>
  <si>
    <t>LA FIRST TAX &amp; FINANCIAL SERVICES</t>
  </si>
  <si>
    <t>alie lee,Enro‖ ed agent</t>
  </si>
  <si>
    <t>Practice before the irs</t>
  </si>
  <si>
    <t>irs licenses: 74588</t>
  </si>
  <si>
    <t>Page 1</t>
  </si>
  <si>
    <t>January through december 2015</t>
  </si>
  <si>
    <t>Jan.dec 15</t>
  </si>
  <si>
    <t>Jan←Dec14</t>
  </si>
  <si>
    <t>s change</t>
  </si>
  <si>
    <t>Merchandise sals . amazon</t>
  </si>
  <si>
    <t>Mechanise sales-google</t>
  </si>
  <si>
    <t>156.669.33</t>
  </si>
  <si>
    <t>Sales return &amp; allowance . amaz</t>
  </si>
  <si>
    <t>Sales return &amp; allowance.merc</t>
  </si>
  <si>
    <t>Sales return &amp; allowance- payp</t>
  </si>
  <si>
    <t>Merchandise sales. other</t>
  </si>
  <si>
    <t>8.596.84</t>
  </si>
  <si>
    <t>Fulfilled selling fees- amazon</t>
  </si>
  <si>
    <t>Accounting fe</t>
  </si>
  <si>
    <t>15.017.78</t>
  </si>
  <si>
    <t>Meals and entertainment</t>
  </si>
  <si>
    <t>Merchant account fee. amazon</t>
  </si>
  <si>
    <t>Merchant account fee. merchant</t>
  </si>
  <si>
    <t>Rent for storage</t>
  </si>
  <si>
    <t>Salaries&amp; wages</t>
  </si>
  <si>
    <t>Tax. payroll</t>
  </si>
  <si>
    <t>Tax·Saes</t>
  </si>
  <si>
    <t>2.050.55</t>
  </si>
  <si>
    <t>Tax- state income tax</t>
  </si>
  <si>
    <t>73.787.94</t>
  </si>
  <si>
    <t>151.156.32</t>
  </si>
  <si>
    <t>Other income/exponso</t>
  </si>
  <si>
    <t>34.905.05</t>
  </si>
  <si>
    <t>Balance sheet</t>
  </si>
  <si>
    <t>As of august 31, 2016</t>
  </si>
  <si>
    <t>Aug31,16</t>
  </si>
  <si>
    <t>ASSETS</t>
  </si>
  <si>
    <t>Current assets</t>
  </si>
  <si>
    <t>Checkingsavings</t>
  </si>
  <si>
    <t>Chase checking-1446</t>
  </si>
  <si>
    <t>Paypal</t>
  </si>
  <si>
    <t>Total checkingsavings</t>
  </si>
  <si>
    <t>Accounts receivable</t>
  </si>
  <si>
    <t>71.440.00</t>
  </si>
  <si>
    <t>Total accounts receivable</t>
  </si>
  <si>
    <t>Other current assets</t>
  </si>
  <si>
    <t>Inventory asset</t>
  </si>
  <si>
    <t>Prepayment</t>
  </si>
  <si>
    <t>Total other current assets</t>
  </si>
  <si>
    <t>Total current assets</t>
  </si>
  <si>
    <t>Fixed assets</t>
  </si>
  <si>
    <t>Accumulated depreciation</t>
  </si>
  <si>
    <t>Computers &amp; peripherals</t>
  </si>
  <si>
    <t>Total fixed assets</t>
  </si>
  <si>
    <t>TOTAL ASSETS</t>
  </si>
  <si>
    <t>liabilities &amp; equity</t>
  </si>
  <si>
    <t>Liabilities</t>
  </si>
  <si>
    <t>Current liabilities</t>
  </si>
  <si>
    <t>Credit cards</t>
  </si>
  <si>
    <t>Wells fargo credit-475</t>
  </si>
  <si>
    <t>Total credit cards</t>
  </si>
  <si>
    <t>Other current liabilities</t>
  </si>
  <si>
    <t>Accrued salareis &amp; wages</t>
  </si>
  <si>
    <t>Federal/ w/ payable</t>
  </si>
  <si>
    <t>Interest expense payable</t>
  </si>
  <si>
    <t>Sales tax payable</t>
  </si>
  <si>
    <t>State/ w/ payable</t>
  </si>
  <si>
    <t>Total other current liabilities</t>
  </si>
  <si>
    <t>6.130.56</t>
  </si>
  <si>
    <t>Total current liabilities</t>
  </si>
  <si>
    <t>Total liabilit</t>
  </si>
  <si>
    <t>E</t>
  </si>
  <si>
    <t>Capital stock</t>
  </si>
  <si>
    <t>Retained earnings</t>
  </si>
  <si>
    <t>Shareholder distributions</t>
  </si>
  <si>
    <t>T</t>
  </si>
  <si>
    <t>otal eq</t>
  </si>
  <si>
    <t>131.663.20</t>
  </si>
  <si>
    <t>TOTAL LIABILITIES &amp; EQUITY</t>
  </si>
  <si>
    <t>As of december 31. 2015</t>
  </si>
  <si>
    <t>Dec 31, 15 dec 31, 14 s change</t>
  </si>
  <si>
    <t>2.923.46</t>
  </si>
  <si>
    <t>9.795.68</t>
  </si>
  <si>
    <t>6.872.22</t>
  </si>
  <si>
    <t>Wells fargo checking-5555</t>
  </si>
  <si>
    <t>1.285.73</t>
  </si>
  <si>
    <t>Wells fargo saving-0515</t>
  </si>
  <si>
    <t>9.831.68</t>
  </si>
  <si>
    <t>-9.831.68</t>
  </si>
  <si>
    <t>19.948.23</t>
  </si>
  <si>
    <t>3.520.65</t>
  </si>
  <si>
    <t>Chase credit card-6353. 9736</t>
  </si>
  <si>
    <t>3.973.32</t>
  </si>
  <si>
    <t>Wells fargo credit-4747</t>
  </si>
  <si>
    <t>Wells fargo credit-4754</t>
  </si>
  <si>
    <t>4.088.50</t>
  </si>
  <si>
    <t>7.272.56</t>
  </si>
  <si>
    <t>Long term liabilities</t>
  </si>
  <si>
    <t>Loan from shareholders</t>
  </si>
  <si>
    <t>-31.018.67</t>
  </si>
  <si>
    <t>Total long term liabilities</t>
  </si>
  <si>
    <t>Total liabilities</t>
  </si>
  <si>
    <t>Equity</t>
  </si>
  <si>
    <t>115.000.00</t>
  </si>
  <si>
    <t>Total equity</t>
  </si>
  <si>
    <t>TOTAL LIABILITIES &amp;EQUITY</t>
  </si>
  <si>
    <t>72.794.58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</si>
</sst>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b/>
      <sz val="9"/>
      <color indexed="81"/>
      <name val="Tahoma"/>
      <charset val="1"/>
    </font>
    <font>
      <sz val="10"/>
      <name val="Geneva"/>
      <family val="2"/>
    </font>
    <font>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7"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4" fontId="0" fillId="0" borderId="0" xfId="0" applyNumberFormat="1"/>
    <xf numFmtId="3" fontId="0" fillId="0" borderId="0" xfId="0" applyNumberFormat="1"/>
    <xf numFmtId="11" fontId="0" fillId="0" borderId="0" xfId="0" applyNumberForma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I5" sqref="I5"/>
    </sheetView>
  </sheetViews>
  <sheetFormatPr defaultRowHeight="16.5"/>
  <cols>
    <col min="1" max="16384" width="9" style="51"/>
  </cols>
  <sheetData>
    <row r="1" spans="1:2">
      <c r="A1" s="51" t="s">
        <v>380</v>
      </c>
      <c r="B1" s="51" t="s">
        <v>378</v>
      </c>
    </row>
    <row r="2" spans="1:2">
      <c r="A2" s="51" t="s">
        <v>381</v>
      </c>
      <c r="B2" s="51" t="s">
        <v>412</v>
      </c>
    </row>
    <row r="3" spans="1:2">
      <c r="A3" s="51" t="s">
        <v>379</v>
      </c>
      <c r="B3" s="51" t="s">
        <v>411</v>
      </c>
    </row>
    <row r="5" spans="1:2">
      <c r="A5" s="51" t="s">
        <v>415</v>
      </c>
      <c r="B5" s="51" t="s">
        <v>416</v>
      </c>
    </row>
    <row r="6" spans="1:2">
      <c r="A6" s="51" t="s">
        <v>384</v>
      </c>
      <c r="B6" s="51" t="s">
        <v>385</v>
      </c>
    </row>
    <row r="8" spans="1:2">
      <c r="A8" s="51" t="s">
        <v>382</v>
      </c>
      <c r="B8" s="51" t="s">
        <v>413</v>
      </c>
    </row>
    <row r="9" spans="1:2">
      <c r="A9" s="51" t="s">
        <v>383</v>
      </c>
      <c r="B9" s="51" t="s">
        <v>414</v>
      </c>
    </row>
    <row r="11" spans="1:2">
      <c r="A11" s="51" t="s">
        <v>386</v>
      </c>
      <c r="B11" s="51" t="s">
        <v>393</v>
      </c>
    </row>
    <row r="15" spans="1:2">
      <c r="A15" t="s">
        <v>394</v>
      </c>
    </row>
    <row r="16" spans="1:2">
      <c r="A16" t="s">
        <v>395</v>
      </c>
    </row>
    <row r="17" spans="1:1">
      <c r="A17" t="s">
        <v>396</v>
      </c>
    </row>
    <row r="18" spans="1:1">
      <c r="A18" t="s">
        <v>388</v>
      </c>
    </row>
    <row r="19" spans="1:1">
      <c r="A19" t="s">
        <v>389</v>
      </c>
    </row>
    <row r="20" spans="1:1">
      <c r="A20" t="s">
        <v>391</v>
      </c>
    </row>
    <row r="21" spans="1:1">
      <c r="A21" t="s">
        <v>390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workbookViewId="0">
      <pane ySplit="1" topLeftCell="A13" activePane="bottomLeft" state="frozen"/>
      <selection pane="bottomLeft" activeCell="C34" sqref="C34"/>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420</v>
      </c>
      <c r="F1" s="5" t="s">
        <v>438</v>
      </c>
      <c r="G1" s="5" t="s">
        <v>417</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387</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418</v>
      </c>
    </row>
    <row r="22" spans="1:15">
      <c r="A22" s="43">
        <v>43088</v>
      </c>
      <c r="D22" s="47"/>
      <c r="E22" s="47">
        <v>5</v>
      </c>
      <c r="F22" s="47">
        <v>5</v>
      </c>
      <c r="G22" s="47"/>
      <c r="H22" t="s">
        <v>419</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C26" s="5">
        <v>1</v>
      </c>
      <c r="D26" s="47"/>
      <c r="E26" s="47">
        <v>3</v>
      </c>
      <c r="F26" s="47"/>
      <c r="G26" s="47">
        <v>1</v>
      </c>
      <c r="L26" s="49"/>
      <c r="O26" s="49"/>
    </row>
    <row r="27" spans="1:15" s="44" customFormat="1">
      <c r="B27" s="45"/>
      <c r="C27" s="45"/>
      <c r="H27" s="45"/>
      <c r="I27" s="45"/>
      <c r="J27" s="45"/>
    </row>
    <row r="28" spans="1:15">
      <c r="B28" s="5">
        <f>SUM(B3:B27)</f>
        <v>8</v>
      </c>
      <c r="C28" s="5">
        <f>SUM(C3:C27)</f>
        <v>34</v>
      </c>
      <c r="D28" s="5">
        <f>SUM(D3:D27)</f>
        <v>63</v>
      </c>
      <c r="E28" s="5">
        <f>SUM(E3:E27)</f>
        <v>20</v>
      </c>
      <c r="F28" s="5">
        <f>SUM(F3:F27)</f>
        <v>12</v>
      </c>
      <c r="G28" s="5">
        <f>SUM(G3:G27)</f>
        <v>8</v>
      </c>
    </row>
    <row r="29" spans="1:15">
      <c r="D29" s="48">
        <f>SUM(B28:D28)</f>
        <v>105</v>
      </c>
    </row>
    <row r="30" spans="1:15">
      <c r="I30" s="55"/>
    </row>
    <row r="32" spans="1:15">
      <c r="I32" s="5" t="s">
        <v>421</v>
      </c>
      <c r="J32" s="5" t="s">
        <v>422</v>
      </c>
      <c r="K32" t="s">
        <v>423</v>
      </c>
      <c r="L32" t="s">
        <v>424</v>
      </c>
      <c r="M32" t="s">
        <v>426</v>
      </c>
      <c r="N32" t="s">
        <v>427</v>
      </c>
    </row>
    <row r="33" spans="6:14">
      <c r="L33" t="s">
        <v>425</v>
      </c>
    </row>
    <row r="34" spans="6:14">
      <c r="I34" s="5" t="s">
        <v>428</v>
      </c>
      <c r="J34" s="53">
        <v>42862</v>
      </c>
      <c r="K34">
        <v>100</v>
      </c>
      <c r="L34">
        <v>10</v>
      </c>
      <c r="M34" t="s">
        <v>429</v>
      </c>
      <c r="N34" s="54">
        <v>42739</v>
      </c>
    </row>
    <row r="35" spans="6:14">
      <c r="I35" s="5" t="s">
        <v>430</v>
      </c>
      <c r="J35" s="53">
        <v>42862</v>
      </c>
      <c r="K35">
        <v>100</v>
      </c>
      <c r="L35">
        <v>19</v>
      </c>
      <c r="M35" t="s">
        <v>431</v>
      </c>
      <c r="N35" s="54">
        <v>42739</v>
      </c>
    </row>
    <row r="36" spans="6:14">
      <c r="F36" s="5"/>
      <c r="I36" s="5" t="s">
        <v>432</v>
      </c>
      <c r="J36" s="53">
        <v>42862</v>
      </c>
      <c r="K36">
        <v>100</v>
      </c>
      <c r="L36">
        <v>35</v>
      </c>
      <c r="M36" t="s">
        <v>433</v>
      </c>
      <c r="N36" s="54">
        <v>42798</v>
      </c>
    </row>
    <row r="37" spans="6:14">
      <c r="F37" s="5"/>
      <c r="I37" s="5" t="s">
        <v>434</v>
      </c>
      <c r="J37" s="5" t="s">
        <v>435</v>
      </c>
      <c r="K37">
        <v>100</v>
      </c>
      <c r="L37">
        <v>50</v>
      </c>
      <c r="M37" t="s">
        <v>436</v>
      </c>
      <c r="N37" s="54">
        <v>42798</v>
      </c>
    </row>
    <row r="39" spans="6:14">
      <c r="I39" s="56" t="s">
        <v>437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406</v>
      </c>
      <c r="J3" s="6" t="s">
        <v>2</v>
      </c>
      <c r="K3" s="6" t="s">
        <v>410</v>
      </c>
    </row>
    <row r="4" spans="1:12" ht="13.5" customHeight="1">
      <c r="A4" s="7" t="s">
        <v>94</v>
      </c>
      <c r="B4" s="7">
        <v>4</v>
      </c>
      <c r="C4" s="7">
        <v>1</v>
      </c>
      <c r="D4" s="6">
        <f>C4*B4</f>
        <v>4</v>
      </c>
      <c r="F4" s="10"/>
      <c r="G4" s="7" t="s">
        <v>397</v>
      </c>
      <c r="I4" s="6">
        <f>2+1</f>
        <v>3</v>
      </c>
      <c r="J4" s="6">
        <v>3</v>
      </c>
      <c r="K4" s="6">
        <f>I4-J4</f>
        <v>0</v>
      </c>
      <c r="L4" s="52">
        <v>2</v>
      </c>
    </row>
    <row r="5" spans="1:12" ht="13.5" customHeight="1">
      <c r="A5" s="7" t="s">
        <v>87</v>
      </c>
      <c r="B5" s="7">
        <v>5</v>
      </c>
      <c r="C5" s="7">
        <v>1</v>
      </c>
      <c r="D5" s="6">
        <f t="shared" ref="D5:D13" si="0">C5*B5</f>
        <v>5</v>
      </c>
      <c r="F5" s="11"/>
      <c r="G5" s="7" t="s">
        <v>399</v>
      </c>
      <c r="I5" s="6">
        <v>0</v>
      </c>
      <c r="J5" s="6">
        <v>2</v>
      </c>
      <c r="K5" s="6">
        <f t="shared" ref="K5:K13" si="1">I5-J5</f>
        <v>-2</v>
      </c>
      <c r="L5" s="6">
        <v>10</v>
      </c>
    </row>
    <row r="6" spans="1:12" ht="13.5" customHeight="1">
      <c r="A6" s="7" t="s">
        <v>363</v>
      </c>
      <c r="B6" s="7">
        <v>21</v>
      </c>
      <c r="C6" s="7">
        <v>1</v>
      </c>
      <c r="D6" s="6">
        <f t="shared" si="0"/>
        <v>21</v>
      </c>
      <c r="F6" s="11"/>
      <c r="G6" s="7" t="s">
        <v>398</v>
      </c>
      <c r="I6" s="6">
        <f>6+3</f>
        <v>9</v>
      </c>
      <c r="J6" s="6">
        <v>6</v>
      </c>
      <c r="K6" s="6">
        <f t="shared" si="1"/>
        <v>3</v>
      </c>
      <c r="L6" s="52">
        <v>3</v>
      </c>
    </row>
    <row r="7" spans="1:12" ht="13.5" customHeight="1">
      <c r="A7" s="7" t="s">
        <v>96</v>
      </c>
      <c r="B7" s="7">
        <v>10</v>
      </c>
      <c r="C7" s="7">
        <v>1</v>
      </c>
      <c r="D7" s="6">
        <f t="shared" si="0"/>
        <v>10</v>
      </c>
      <c r="F7" s="11"/>
      <c r="G7" s="7" t="s">
        <v>400</v>
      </c>
      <c r="I7" s="6">
        <f>1+1</f>
        <v>2</v>
      </c>
      <c r="J7" s="6">
        <v>3</v>
      </c>
      <c r="K7" s="6">
        <f t="shared" si="1"/>
        <v>-1</v>
      </c>
      <c r="L7" s="6">
        <v>0</v>
      </c>
    </row>
    <row r="8" spans="1:12" ht="13.5" customHeight="1">
      <c r="A8" s="7" t="s">
        <v>79</v>
      </c>
      <c r="B8" s="7">
        <v>10</v>
      </c>
      <c r="C8" s="7">
        <v>1</v>
      </c>
      <c r="D8" s="6">
        <f>C8*B8</f>
        <v>10</v>
      </c>
      <c r="F8" s="11"/>
      <c r="G8" s="7" t="s">
        <v>401</v>
      </c>
      <c r="I8" s="6">
        <f>1+3</f>
        <v>4</v>
      </c>
      <c r="J8" s="6">
        <v>3</v>
      </c>
      <c r="K8" s="6">
        <f t="shared" si="1"/>
        <v>1</v>
      </c>
      <c r="L8" s="52">
        <v>1</v>
      </c>
    </row>
    <row r="9" spans="1:12" ht="13.5" customHeight="1">
      <c r="A9" s="7" t="s">
        <v>359</v>
      </c>
      <c r="B9" s="7">
        <v>40</v>
      </c>
      <c r="C9" s="7">
        <v>1</v>
      </c>
      <c r="D9" s="6">
        <f t="shared" si="0"/>
        <v>40</v>
      </c>
      <c r="F9" s="11"/>
      <c r="G9" s="7" t="s">
        <v>402</v>
      </c>
      <c r="I9" s="6">
        <v>3</v>
      </c>
      <c r="J9" s="6">
        <v>3</v>
      </c>
      <c r="K9" s="6">
        <f t="shared" si="1"/>
        <v>0</v>
      </c>
      <c r="L9" s="42">
        <v>2</v>
      </c>
    </row>
    <row r="10" spans="1:12" ht="13.5" customHeight="1">
      <c r="A10" s="7" t="s">
        <v>89</v>
      </c>
      <c r="B10" s="7">
        <v>3</v>
      </c>
      <c r="C10" s="7">
        <v>2</v>
      </c>
      <c r="D10" s="6">
        <f t="shared" si="0"/>
        <v>6</v>
      </c>
      <c r="F10" s="11"/>
      <c r="G10" s="7" t="s">
        <v>403</v>
      </c>
      <c r="I10" s="6">
        <f>2+2</f>
        <v>4</v>
      </c>
      <c r="J10" s="6">
        <v>3</v>
      </c>
      <c r="K10" s="6">
        <f t="shared" si="1"/>
        <v>1</v>
      </c>
      <c r="L10" s="52">
        <v>1</v>
      </c>
    </row>
    <row r="11" spans="1:12" ht="13.5" customHeight="1">
      <c r="A11" s="7" t="s">
        <v>101</v>
      </c>
      <c r="B11" s="7">
        <v>7</v>
      </c>
      <c r="D11" s="6">
        <f t="shared" si="0"/>
        <v>0</v>
      </c>
      <c r="F11" s="11"/>
      <c r="G11" s="7" t="s">
        <v>407</v>
      </c>
      <c r="I11" s="6">
        <v>1</v>
      </c>
      <c r="J11" s="6">
        <v>3</v>
      </c>
      <c r="K11" s="6">
        <f t="shared" si="1"/>
        <v>-2</v>
      </c>
      <c r="L11" s="52">
        <v>1</v>
      </c>
    </row>
    <row r="12" spans="1:12" ht="13.5" customHeight="1">
      <c r="A12" s="7" t="s">
        <v>97</v>
      </c>
      <c r="B12" s="7">
        <v>10</v>
      </c>
      <c r="D12" s="6">
        <f t="shared" si="0"/>
        <v>0</v>
      </c>
      <c r="F12" s="11"/>
      <c r="G12" s="7" t="s">
        <v>404</v>
      </c>
      <c r="I12" s="6">
        <f>3+2</f>
        <v>5</v>
      </c>
      <c r="J12" s="6">
        <v>3</v>
      </c>
      <c r="K12" s="6">
        <f t="shared" si="1"/>
        <v>2</v>
      </c>
      <c r="L12" s="6">
        <v>0</v>
      </c>
    </row>
    <row r="13" spans="1:12" ht="13.5" customHeight="1">
      <c r="A13" s="7" t="s">
        <v>90</v>
      </c>
      <c r="B13" s="7">
        <v>5</v>
      </c>
      <c r="C13" s="7">
        <v>1</v>
      </c>
      <c r="D13" s="6">
        <f t="shared" si="0"/>
        <v>5</v>
      </c>
      <c r="F13" s="11"/>
      <c r="G13" s="7" t="s">
        <v>405</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392</v>
      </c>
      <c r="B16" s="7">
        <v>1.9</v>
      </c>
      <c r="C16" s="7">
        <v>2</v>
      </c>
      <c r="D16" s="6">
        <f>C16*B16</f>
        <v>3.8</v>
      </c>
      <c r="F16" s="11"/>
      <c r="G16" s="7" t="s">
        <v>408</v>
      </c>
      <c r="I16" s="6">
        <v>3</v>
      </c>
    </row>
    <row r="17" spans="1:15" ht="13.5" customHeight="1">
      <c r="A17" s="7" t="s">
        <v>84</v>
      </c>
      <c r="B17" s="7">
        <v>8</v>
      </c>
      <c r="C17" s="7">
        <v>0.3</v>
      </c>
      <c r="D17" s="6">
        <f>C17*B17</f>
        <v>2.4</v>
      </c>
      <c r="F17" s="11"/>
      <c r="G17" s="7" t="s">
        <v>409</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abSelected="1" workbookViewId="0">
      <selection activeCell="B5" sqref="B5"/>
    </sheetView>
  </sheetViews>
  <sheetFormatPr defaultRowHeight="14.25"/>
  <cols>
    <col min="1" max="1" width="34.625" bestFit="1" customWidth="1"/>
    <col min="2" max="2" width="15.25" customWidth="1"/>
    <col min="3" max="3" width="10.875" bestFit="1" customWidth="1"/>
  </cols>
  <sheetData>
    <row r="1" spans="1:2">
      <c r="A1" t="s">
        <v>439</v>
      </c>
    </row>
    <row r="2" spans="1:2">
      <c r="A2" t="s">
        <v>440</v>
      </c>
    </row>
    <row r="3" spans="1:2">
      <c r="A3" t="s">
        <v>441</v>
      </c>
    </row>
    <row r="5" spans="1:2">
      <c r="B5" t="s">
        <v>442</v>
      </c>
    </row>
    <row r="6" spans="1:2">
      <c r="A6" t="s">
        <v>443</v>
      </c>
    </row>
    <row r="7" spans="1:2">
      <c r="A7" t="s">
        <v>444</v>
      </c>
    </row>
    <row r="8" spans="1:2">
      <c r="A8" t="s">
        <v>445</v>
      </c>
    </row>
    <row r="9" spans="1:2">
      <c r="A9" t="s">
        <v>446</v>
      </c>
      <c r="B9" s="57">
        <v>169131.82</v>
      </c>
    </row>
    <row r="11" spans="1:2">
      <c r="A11" t="s">
        <v>447</v>
      </c>
      <c r="B11">
        <v>13845903</v>
      </c>
    </row>
    <row r="13" spans="1:2">
      <c r="A13" t="s">
        <v>448</v>
      </c>
      <c r="B13" s="58">
        <v>10215426</v>
      </c>
    </row>
    <row r="15" spans="1:2">
      <c r="A15" t="s">
        <v>449</v>
      </c>
      <c r="B15">
        <v>1258</v>
      </c>
    </row>
    <row r="17" spans="1:2">
      <c r="A17" t="s">
        <v>450</v>
      </c>
      <c r="B17">
        <v>-10687</v>
      </c>
    </row>
    <row r="19" spans="1:2">
      <c r="A19" t="s">
        <v>451</v>
      </c>
      <c r="B19">
        <v>162.37</v>
      </c>
    </row>
    <row r="21" spans="1:2">
      <c r="A21" t="s">
        <v>452</v>
      </c>
      <c r="B21">
        <v>918.36</v>
      </c>
    </row>
    <row r="23" spans="1:2">
      <c r="A23" t="s">
        <v>453</v>
      </c>
      <c r="B23" s="58">
        <v>40913623</v>
      </c>
    </row>
    <row r="25" spans="1:2">
      <c r="A25" t="s">
        <v>454</v>
      </c>
      <c r="B25">
        <v>0</v>
      </c>
    </row>
    <row r="27" spans="1:2">
      <c r="A27" t="s">
        <v>455</v>
      </c>
      <c r="B27" s="58">
        <v>40913623</v>
      </c>
    </row>
    <row r="29" spans="1:2">
      <c r="A29" t="s">
        <v>456</v>
      </c>
    </row>
    <row r="30" spans="1:2">
      <c r="A30" t="s">
        <v>457</v>
      </c>
      <c r="B30" s="57">
        <v>38281.82</v>
      </c>
    </row>
    <row r="32" spans="1:2">
      <c r="A32" t="s">
        <v>458</v>
      </c>
      <c r="B32">
        <v>338282</v>
      </c>
    </row>
    <row r="34" spans="1:2">
      <c r="A34" t="s">
        <v>459</v>
      </c>
      <c r="B34" s="58">
        <v>28028143</v>
      </c>
    </row>
    <row r="36" spans="1:2">
      <c r="A36" t="s">
        <v>460</v>
      </c>
      <c r="B36" s="57">
        <v>40464.01</v>
      </c>
    </row>
    <row r="38" spans="1:2">
      <c r="A38" t="s">
        <v>461</v>
      </c>
      <c r="B38" s="57">
        <v>281482.06</v>
      </c>
    </row>
    <row r="40" spans="1:2">
      <c r="A40" t="s">
        <v>462</v>
      </c>
      <c r="B40" s="57">
        <v>127654.17</v>
      </c>
    </row>
    <row r="42" spans="1:2">
      <c r="A42" t="s">
        <v>463</v>
      </c>
    </row>
    <row r="43" spans="1:2">
      <c r="A43" t="s">
        <v>464</v>
      </c>
      <c r="B43" s="57">
        <v>2260</v>
      </c>
    </row>
    <row r="45" spans="1:2">
      <c r="A45" t="s">
        <v>465</v>
      </c>
      <c r="B45">
        <v>1983.6</v>
      </c>
    </row>
    <row r="47" spans="1:2">
      <c r="A47" t="s">
        <v>466</v>
      </c>
      <c r="B47">
        <v>12600</v>
      </c>
    </row>
    <row r="49" spans="1:2">
      <c r="A49" t="s">
        <v>467</v>
      </c>
      <c r="B49">
        <v>2500</v>
      </c>
    </row>
    <row r="51" spans="1:2">
      <c r="A51" t="s">
        <v>468</v>
      </c>
      <c r="B51">
        <v>0</v>
      </c>
    </row>
    <row r="53" spans="1:2">
      <c r="A53" t="s">
        <v>469</v>
      </c>
      <c r="B53">
        <v>18291.349999999999</v>
      </c>
    </row>
    <row r="55" spans="1:2">
      <c r="A55" t="s">
        <v>470</v>
      </c>
      <c r="B55">
        <v>71.290000000000006</v>
      </c>
    </row>
    <row r="57" spans="1:2">
      <c r="A57" t="s">
        <v>471</v>
      </c>
    </row>
    <row r="58" spans="1:2">
      <c r="A58" t="s">
        <v>472</v>
      </c>
      <c r="B58" s="57">
        <v>2103.19</v>
      </c>
    </row>
    <row r="60" spans="1:2">
      <c r="A60" t="s">
        <v>473</v>
      </c>
      <c r="B60">
        <v>0</v>
      </c>
    </row>
    <row r="62" spans="1:2">
      <c r="A62" t="s">
        <v>474</v>
      </c>
    </row>
    <row r="63" spans="1:2">
      <c r="A63" t="s">
        <v>475</v>
      </c>
    </row>
    <row r="64" spans="1:2">
      <c r="A64" t="s">
        <v>476</v>
      </c>
      <c r="B64">
        <v>116.82</v>
      </c>
    </row>
    <row r="66" spans="1:2">
      <c r="A66" t="s">
        <v>477</v>
      </c>
      <c r="B66">
        <v>1.2756700000000001</v>
      </c>
    </row>
    <row r="68" spans="1:2">
      <c r="A68" t="s">
        <v>478</v>
      </c>
      <c r="B68">
        <v>24</v>
      </c>
    </row>
    <row r="70" spans="1:2">
      <c r="A70" t="s">
        <v>479</v>
      </c>
      <c r="B70" s="57">
        <v>2208.16</v>
      </c>
    </row>
    <row r="72" spans="1:2">
      <c r="A72" t="s">
        <v>480</v>
      </c>
      <c r="B72">
        <v>2361.5700000000002</v>
      </c>
    </row>
    <row r="74" spans="1:2">
      <c r="A74" t="s">
        <v>481</v>
      </c>
      <c r="B74">
        <v>800</v>
      </c>
    </row>
    <row r="76" spans="1:2">
      <c r="A76" t="s">
        <v>482</v>
      </c>
      <c r="B76" s="58">
        <v>5562265</v>
      </c>
    </row>
    <row r="78" spans="1:2">
      <c r="A78" t="s">
        <v>483</v>
      </c>
      <c r="B78" t="s">
        <v>484</v>
      </c>
    </row>
    <row r="80" spans="1:2">
      <c r="A80" t="s">
        <v>485</v>
      </c>
    </row>
    <row r="81" spans="1:2">
      <c r="A81" t="s">
        <v>486</v>
      </c>
    </row>
    <row r="82" spans="1:2">
      <c r="A82" t="s">
        <v>487</v>
      </c>
    </row>
    <row r="83" spans="1:2">
      <c r="A83" t="s">
        <v>488</v>
      </c>
      <c r="B83">
        <v>152</v>
      </c>
    </row>
    <row r="85" spans="1:2">
      <c r="A85" t="s">
        <v>489</v>
      </c>
      <c r="B85">
        <v>152</v>
      </c>
    </row>
    <row r="87" spans="1:2">
      <c r="A87" t="s">
        <v>490</v>
      </c>
      <c r="B87" s="57">
        <v>72033.039999999994</v>
      </c>
    </row>
    <row r="89" spans="1:2">
      <c r="A89" t="s">
        <v>491</v>
      </c>
    </row>
    <row r="90" spans="1:2">
      <c r="A90" t="s">
        <v>492</v>
      </c>
    </row>
    <row r="91" spans="1:2">
      <c r="A91" t="s">
        <v>493</v>
      </c>
    </row>
    <row r="92" spans="1:2">
      <c r="A92" t="s">
        <v>494</v>
      </c>
    </row>
    <row r="93" spans="1:2">
      <c r="A93" t="s">
        <v>495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7"/>
  <sheetViews>
    <sheetView topLeftCell="A166" workbookViewId="0">
      <selection activeCell="D177" sqref="D177"/>
    </sheetView>
  </sheetViews>
  <sheetFormatPr defaultRowHeight="14.25"/>
  <cols>
    <col min="1" max="1" width="32.5" bestFit="1" customWidth="1"/>
    <col min="2" max="4" width="10.875" bestFit="1" customWidth="1"/>
  </cols>
  <sheetData>
    <row r="2" spans="1:4">
      <c r="A2" t="s">
        <v>439</v>
      </c>
    </row>
    <row r="3" spans="1:4">
      <c r="A3" t="s">
        <v>440</v>
      </c>
    </row>
    <row r="4" spans="1:4">
      <c r="A4" t="s">
        <v>496</v>
      </c>
      <c r="B4" t="s">
        <v>497</v>
      </c>
      <c r="C4" t="s">
        <v>498</v>
      </c>
      <c r="D4" t="s">
        <v>499</v>
      </c>
    </row>
    <row r="8" spans="1:4">
      <c r="A8" t="s">
        <v>443</v>
      </c>
    </row>
    <row r="9" spans="1:4">
      <c r="A9" t="s">
        <v>444</v>
      </c>
    </row>
    <row r="10" spans="1:4">
      <c r="A10" t="s">
        <v>445</v>
      </c>
    </row>
    <row r="11" spans="1:4">
      <c r="A11" t="s">
        <v>500</v>
      </c>
      <c r="B11">
        <v>19701951</v>
      </c>
      <c r="C11">
        <v>17853826</v>
      </c>
      <c r="D11" s="57">
        <v>18481.25</v>
      </c>
    </row>
    <row r="15" spans="1:4">
      <c r="A15" t="s">
        <v>501</v>
      </c>
      <c r="B15">
        <v>0</v>
      </c>
      <c r="C15" s="57">
        <v>1000</v>
      </c>
      <c r="D15" s="57">
        <v>1000</v>
      </c>
    </row>
    <row r="19" spans="1:4">
      <c r="A19" t="s">
        <v>447</v>
      </c>
      <c r="B19">
        <v>21235751</v>
      </c>
      <c r="C19">
        <v>175327.44</v>
      </c>
      <c r="D19">
        <v>37.030070000000002</v>
      </c>
    </row>
    <row r="23" spans="1:4">
      <c r="A23" t="s">
        <v>448</v>
      </c>
      <c r="B23" s="58">
        <v>20657342</v>
      </c>
      <c r="C23" t="s">
        <v>502</v>
      </c>
      <c r="D23" s="57">
        <v>49904.09</v>
      </c>
    </row>
    <row r="27" spans="1:4">
      <c r="A27" t="s">
        <v>503</v>
      </c>
      <c r="B27">
        <v>204.64</v>
      </c>
      <c r="C27">
        <v>197227</v>
      </c>
      <c r="D27" s="58">
        <v>176763</v>
      </c>
    </row>
    <row r="31" spans="1:4">
      <c r="A31" t="s">
        <v>504</v>
      </c>
      <c r="B31">
        <v>520.22</v>
      </c>
      <c r="C31">
        <v>17695</v>
      </c>
      <c r="D31">
        <v>343.27</v>
      </c>
    </row>
    <row r="35" spans="1:4">
      <c r="A35" t="s">
        <v>505</v>
      </c>
      <c r="B35">
        <v>126.1</v>
      </c>
      <c r="C35">
        <v>-743.1</v>
      </c>
      <c r="D35">
        <v>61700</v>
      </c>
    </row>
    <row r="39" spans="1:4">
      <c r="A39" t="s">
        <v>506</v>
      </c>
      <c r="B39" s="58">
        <v>105950</v>
      </c>
      <c r="C39">
        <v>10</v>
      </c>
      <c r="D39" s="57">
        <v>1049.5</v>
      </c>
    </row>
    <row r="43" spans="1:4">
      <c r="A43" t="s">
        <v>453</v>
      </c>
      <c r="B43" s="58">
        <v>61615898</v>
      </c>
      <c r="C43" s="57">
        <v>508652.71</v>
      </c>
      <c r="D43">
        <v>10750627</v>
      </c>
    </row>
    <row r="47" spans="1:4">
      <c r="A47" t="s">
        <v>454</v>
      </c>
      <c r="C47">
        <v>8296</v>
      </c>
      <c r="D47">
        <v>71.7</v>
      </c>
    </row>
    <row r="50" spans="1:4">
      <c r="A50" t="s">
        <v>455</v>
      </c>
      <c r="B50" s="57">
        <v>616241.9</v>
      </c>
      <c r="C50" s="58">
        <v>50872441</v>
      </c>
      <c r="D50" s="58">
        <v>10751753</v>
      </c>
    </row>
    <row r="54" spans="1:4">
      <c r="A54" t="s">
        <v>456</v>
      </c>
    </row>
    <row r="55" spans="1:4">
      <c r="A55" t="s">
        <v>457</v>
      </c>
      <c r="B55" s="57">
        <v>22039.87</v>
      </c>
      <c r="C55">
        <v>3849740</v>
      </c>
      <c r="D55" s="57">
        <v>16457.53</v>
      </c>
    </row>
    <row r="59" spans="1:4">
      <c r="A59" t="s">
        <v>458</v>
      </c>
      <c r="B59">
        <v>4456.9399999999996</v>
      </c>
      <c r="C59" t="s">
        <v>507</v>
      </c>
      <c r="D59">
        <v>4.1398999999999999</v>
      </c>
    </row>
    <row r="63" spans="1:4">
      <c r="A63" t="s">
        <v>508</v>
      </c>
      <c r="B63">
        <v>0</v>
      </c>
      <c r="C63">
        <v>11561.17</v>
      </c>
      <c r="D63" s="57">
        <v>11561.17</v>
      </c>
    </row>
    <row r="67" spans="1:4">
      <c r="A67" t="s">
        <v>459</v>
      </c>
      <c r="B67">
        <v>401420.31</v>
      </c>
      <c r="C67" s="58">
        <v>28206893</v>
      </c>
      <c r="D67">
        <v>119351.38</v>
      </c>
    </row>
    <row r="71" spans="1:4">
      <c r="A71" t="s">
        <v>460</v>
      </c>
      <c r="B71">
        <v>38281.82</v>
      </c>
      <c r="C71">
        <v>2203987</v>
      </c>
      <c r="D71">
        <v>-1624195</v>
      </c>
    </row>
    <row r="75" spans="1:4">
      <c r="A75" t="s">
        <v>461</v>
      </c>
      <c r="B75" s="58">
        <v>38963530</v>
      </c>
      <c r="C75" s="57">
        <v>318684.46999999997</v>
      </c>
      <c r="D75">
        <v>7095083</v>
      </c>
    </row>
    <row r="79" spans="1:4">
      <c r="A79" t="s">
        <v>462</v>
      </c>
      <c r="B79" s="57">
        <v>226606.6</v>
      </c>
      <c r="C79" s="58">
        <v>19003994</v>
      </c>
      <c r="D79">
        <v>66.7</v>
      </c>
    </row>
    <row r="83" spans="1:4">
      <c r="A83" t="s">
        <v>463</v>
      </c>
    </row>
    <row r="84" spans="1:4">
      <c r="A84" t="s">
        <v>509</v>
      </c>
      <c r="B84">
        <v>3420</v>
      </c>
      <c r="C84">
        <v>2980</v>
      </c>
      <c r="D84">
        <v>440</v>
      </c>
    </row>
    <row r="88" spans="1:4">
      <c r="A88" t="s">
        <v>465</v>
      </c>
      <c r="B88">
        <v>282562</v>
      </c>
      <c r="C88" s="57">
        <v>2515.73</v>
      </c>
      <c r="D88">
        <v>30989</v>
      </c>
    </row>
    <row r="92" spans="1:4">
      <c r="A92" t="s">
        <v>466</v>
      </c>
      <c r="B92">
        <v>14922</v>
      </c>
      <c r="C92">
        <v>150</v>
      </c>
      <c r="D92">
        <v>-0.78</v>
      </c>
    </row>
    <row r="96" spans="1:4">
      <c r="A96" t="s">
        <v>467</v>
      </c>
      <c r="B96">
        <v>30</v>
      </c>
      <c r="C96">
        <v>30</v>
      </c>
      <c r="D96">
        <v>0</v>
      </c>
    </row>
    <row r="100" spans="1:4">
      <c r="A100" t="s">
        <v>468</v>
      </c>
      <c r="B100">
        <v>34000</v>
      </c>
      <c r="C100">
        <v>950</v>
      </c>
      <c r="D100">
        <v>610</v>
      </c>
    </row>
    <row r="104" spans="1:4">
      <c r="A104" t="s">
        <v>469</v>
      </c>
      <c r="B104" s="57">
        <v>20700.21</v>
      </c>
      <c r="C104" t="s">
        <v>510</v>
      </c>
      <c r="D104">
        <v>568243</v>
      </c>
    </row>
    <row r="108" spans="1:4">
      <c r="A108" t="s">
        <v>470</v>
      </c>
      <c r="B108">
        <v>84.04</v>
      </c>
      <c r="C108">
        <v>943.8</v>
      </c>
      <c r="D108">
        <v>-859.76</v>
      </c>
    </row>
    <row r="112" spans="1:4">
      <c r="A112" t="s">
        <v>511</v>
      </c>
      <c r="B112">
        <v>0</v>
      </c>
      <c r="C112">
        <v>23.58</v>
      </c>
      <c r="D112">
        <v>23.58</v>
      </c>
    </row>
    <row r="116" spans="1:4">
      <c r="A116" t="s">
        <v>471</v>
      </c>
    </row>
    <row r="117" spans="1:4">
      <c r="A117" t="s">
        <v>512</v>
      </c>
      <c r="B117">
        <v>0</v>
      </c>
      <c r="C117">
        <v>290.18</v>
      </c>
      <c r="D117">
        <v>290.18</v>
      </c>
    </row>
    <row r="121" spans="1:4">
      <c r="A121" t="s">
        <v>513</v>
      </c>
      <c r="C121">
        <v>292039</v>
      </c>
      <c r="D121" s="58">
        <v>410373</v>
      </c>
    </row>
    <row r="124" spans="1:4">
      <c r="A124" t="s">
        <v>473</v>
      </c>
      <c r="B124">
        <v>55</v>
      </c>
      <c r="C124">
        <v>1.49769</v>
      </c>
      <c r="D124" s="57">
        <v>1442.69</v>
      </c>
    </row>
    <row r="128" spans="1:4">
      <c r="A128" t="s">
        <v>474</v>
      </c>
      <c r="B128">
        <v>297539</v>
      </c>
      <c r="C128" s="57">
        <v>5891.6</v>
      </c>
      <c r="D128">
        <v>291621</v>
      </c>
    </row>
    <row r="132" spans="1:4">
      <c r="A132" t="s">
        <v>476</v>
      </c>
      <c r="B132">
        <v>132.11000000000001</v>
      </c>
      <c r="C132">
        <v>335.89</v>
      </c>
      <c r="D132">
        <v>-203.78</v>
      </c>
    </row>
    <row r="136" spans="1:4">
      <c r="A136" t="s">
        <v>514</v>
      </c>
      <c r="B136" s="57">
        <v>1700.89</v>
      </c>
      <c r="C136" s="57">
        <v>2351.0100000000002</v>
      </c>
      <c r="D136">
        <v>650.12</v>
      </c>
    </row>
    <row r="140" spans="1:4">
      <c r="A140" t="s">
        <v>515</v>
      </c>
      <c r="B140" s="57">
        <v>36000</v>
      </c>
      <c r="C140">
        <v>36000</v>
      </c>
      <c r="D140">
        <v>0</v>
      </c>
    </row>
    <row r="144" spans="1:4">
      <c r="A144" t="s">
        <v>516</v>
      </c>
      <c r="C144" s="58">
        <v>369200</v>
      </c>
      <c r="D144" s="57">
        <v>3748</v>
      </c>
    </row>
    <row r="147" spans="1:4">
      <c r="A147" t="s">
        <v>517</v>
      </c>
      <c r="B147">
        <v>260084</v>
      </c>
      <c r="C147" t="s">
        <v>518</v>
      </c>
      <c r="D147">
        <v>55029</v>
      </c>
    </row>
    <row r="151" spans="1:4">
      <c r="A151" t="s">
        <v>519</v>
      </c>
      <c r="B151">
        <v>800</v>
      </c>
      <c r="C151">
        <v>800</v>
      </c>
      <c r="D151">
        <v>0</v>
      </c>
    </row>
    <row r="155" spans="1:4">
      <c r="A155" t="s">
        <v>482</v>
      </c>
      <c r="B155">
        <v>75450.320000000007</v>
      </c>
      <c r="C155" t="s">
        <v>520</v>
      </c>
      <c r="D155" s="58">
        <v>166238</v>
      </c>
    </row>
    <row r="159" spans="1:4">
      <c r="A159" t="s">
        <v>483</v>
      </c>
      <c r="B159" t="s">
        <v>521</v>
      </c>
      <c r="C159">
        <v>116252</v>
      </c>
      <c r="D159" s="57">
        <v>34904.32</v>
      </c>
    </row>
    <row r="163" spans="1:4">
      <c r="A163" t="s">
        <v>522</v>
      </c>
    </row>
    <row r="164" spans="1:4">
      <c r="A164" t="s">
        <v>486</v>
      </c>
    </row>
    <row r="165" spans="1:4">
      <c r="A165" t="s">
        <v>487</v>
      </c>
      <c r="B165">
        <v>2.16</v>
      </c>
      <c r="C165">
        <v>143</v>
      </c>
      <c r="D165">
        <v>0.73</v>
      </c>
    </row>
    <row r="169" spans="1:4">
      <c r="A169" t="s">
        <v>488</v>
      </c>
      <c r="B169">
        <v>2.16</v>
      </c>
      <c r="C169">
        <v>1.43</v>
      </c>
      <c r="D169">
        <v>0.73</v>
      </c>
    </row>
    <row r="173" spans="1:4">
      <c r="A173" t="s">
        <v>489</v>
      </c>
      <c r="B173">
        <v>2.16</v>
      </c>
      <c r="C173">
        <v>143</v>
      </c>
      <c r="D173">
        <v>0.73</v>
      </c>
    </row>
    <row r="177" spans="1:4">
      <c r="A177" t="s">
        <v>490</v>
      </c>
      <c r="B177" s="57">
        <v>151158.48000000001</v>
      </c>
      <c r="C177" s="57">
        <v>116253.43</v>
      </c>
      <c r="D177" t="s">
        <v>523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6"/>
  <sheetViews>
    <sheetView topLeftCell="A53" workbookViewId="0">
      <selection activeCell="B74" sqref="B74"/>
    </sheetView>
  </sheetViews>
  <sheetFormatPr defaultRowHeight="14.25"/>
  <cols>
    <col min="1" max="1" width="32.5" bestFit="1" customWidth="1"/>
    <col min="2" max="2" width="11.875" bestFit="1" customWidth="1"/>
  </cols>
  <sheetData>
    <row r="2" spans="1:2">
      <c r="A2" t="s">
        <v>439</v>
      </c>
    </row>
    <row r="3" spans="1:2">
      <c r="A3" t="s">
        <v>524</v>
      </c>
    </row>
    <row r="4" spans="1:2">
      <c r="A4" t="s">
        <v>525</v>
      </c>
    </row>
    <row r="5" spans="1:2">
      <c r="A5" t="s">
        <v>526</v>
      </c>
    </row>
    <row r="6" spans="1:2">
      <c r="A6" t="s">
        <v>527</v>
      </c>
    </row>
    <row r="7" spans="1:2">
      <c r="A7" t="s">
        <v>528</v>
      </c>
    </row>
    <row r="8" spans="1:2">
      <c r="A8" t="s">
        <v>529</v>
      </c>
    </row>
    <row r="9" spans="1:2">
      <c r="A9" t="s">
        <v>530</v>
      </c>
      <c r="B9" s="58">
        <v>869732</v>
      </c>
    </row>
    <row r="11" spans="1:2">
      <c r="A11" t="s">
        <v>531</v>
      </c>
      <c r="B11">
        <v>18209.77</v>
      </c>
    </row>
    <row r="13" spans="1:2">
      <c r="A13" t="s">
        <v>532</v>
      </c>
      <c r="B13" s="57">
        <v>26907.09</v>
      </c>
    </row>
    <row r="15" spans="1:2">
      <c r="A15" t="s">
        <v>533</v>
      </c>
    </row>
    <row r="16" spans="1:2">
      <c r="A16" t="s">
        <v>533</v>
      </c>
    </row>
    <row r="17" spans="1:2">
      <c r="A17" t="s">
        <v>534</v>
      </c>
    </row>
    <row r="18" spans="1:2">
      <c r="A18" t="s">
        <v>535</v>
      </c>
      <c r="B18" s="57">
        <v>71440</v>
      </c>
    </row>
    <row r="20" spans="1:2">
      <c r="A20" t="s">
        <v>536</v>
      </c>
    </row>
    <row r="21" spans="1:2">
      <c r="A21" t="s">
        <v>537</v>
      </c>
      <c r="B21">
        <v>3609963</v>
      </c>
    </row>
    <row r="23" spans="1:2">
      <c r="A23" t="s">
        <v>538</v>
      </c>
      <c r="B23" s="58">
        <v>291980</v>
      </c>
    </row>
    <row r="25" spans="1:2">
      <c r="A25" t="s">
        <v>539</v>
      </c>
      <c r="B25" s="58">
        <v>3901943</v>
      </c>
    </row>
    <row r="27" spans="1:2">
      <c r="A27" t="s">
        <v>540</v>
      </c>
      <c r="B27" s="58">
        <v>13736652</v>
      </c>
    </row>
    <row r="29" spans="1:2">
      <c r="A29" t="s">
        <v>541</v>
      </c>
    </row>
    <row r="30" spans="1:2">
      <c r="A30" t="s">
        <v>542</v>
      </c>
      <c r="B30">
        <v>2099</v>
      </c>
    </row>
    <row r="32" spans="1:2">
      <c r="A32" t="s">
        <v>543</v>
      </c>
      <c r="B32">
        <v>263862</v>
      </c>
    </row>
    <row r="34" spans="1:2">
      <c r="A34" t="s">
        <v>544</v>
      </c>
      <c r="B34">
        <v>53962</v>
      </c>
    </row>
    <row r="36" spans="1:2">
      <c r="A36" t="s">
        <v>545</v>
      </c>
      <c r="B36" s="57">
        <v>137906.14000000001</v>
      </c>
    </row>
    <row r="38" spans="1:2">
      <c r="A38" t="s">
        <v>546</v>
      </c>
    </row>
    <row r="39" spans="1:2">
      <c r="A39" t="s">
        <v>547</v>
      </c>
    </row>
    <row r="40" spans="1:2">
      <c r="A40" t="s">
        <v>548</v>
      </c>
    </row>
    <row r="41" spans="1:2">
      <c r="A41" t="s">
        <v>549</v>
      </c>
    </row>
    <row r="42" spans="1:2">
      <c r="A42" t="s">
        <v>550</v>
      </c>
      <c r="B42">
        <v>112.38</v>
      </c>
    </row>
    <row r="44" spans="1:2">
      <c r="A44" t="s">
        <v>551</v>
      </c>
      <c r="B44">
        <v>112.38</v>
      </c>
    </row>
    <row r="46" spans="1:2">
      <c r="A46" t="s">
        <v>552</v>
      </c>
    </row>
    <row r="47" spans="1:2">
      <c r="A47" t="s">
        <v>553</v>
      </c>
      <c r="B47">
        <v>435900</v>
      </c>
    </row>
    <row r="49" spans="1:2">
      <c r="A49" t="s">
        <v>554</v>
      </c>
      <c r="B49">
        <v>45900</v>
      </c>
    </row>
    <row r="51" spans="1:2">
      <c r="A51" t="s">
        <v>555</v>
      </c>
      <c r="B51">
        <v>930.56</v>
      </c>
    </row>
    <row r="53" spans="1:2">
      <c r="A53" t="s">
        <v>556</v>
      </c>
      <c r="B53">
        <v>35620</v>
      </c>
    </row>
    <row r="55" spans="1:2">
      <c r="A55" t="s">
        <v>557</v>
      </c>
      <c r="B55">
        <v>25.8</v>
      </c>
    </row>
    <row r="57" spans="1:2">
      <c r="A57" t="s">
        <v>558</v>
      </c>
    </row>
    <row r="58" spans="1:2">
      <c r="A58" t="s">
        <v>559</v>
      </c>
    </row>
    <row r="59" spans="1:2">
      <c r="A59" t="s">
        <v>560</v>
      </c>
      <c r="B59" s="57">
        <v>6242.94</v>
      </c>
    </row>
    <row r="61" spans="1:2">
      <c r="A61" t="s">
        <v>561</v>
      </c>
      <c r="B61" s="57">
        <v>6242.94</v>
      </c>
    </row>
    <row r="63" spans="1:2">
      <c r="A63" t="s">
        <v>562</v>
      </c>
    </row>
    <row r="64" spans="1:2">
      <c r="A64" t="s">
        <v>563</v>
      </c>
    </row>
    <row r="65" spans="1:2">
      <c r="A65" t="s">
        <v>564</v>
      </c>
      <c r="B65">
        <v>156630.16</v>
      </c>
    </row>
    <row r="67" spans="1:2">
      <c r="A67" t="s">
        <v>565</v>
      </c>
      <c r="B67" s="57">
        <v>-102100</v>
      </c>
    </row>
    <row r="69" spans="1:2">
      <c r="A69" t="s">
        <v>490</v>
      </c>
      <c r="B69">
        <v>7203304</v>
      </c>
    </row>
    <row r="71" spans="1:2">
      <c r="A71" t="s">
        <v>566</v>
      </c>
    </row>
    <row r="72" spans="1:2">
      <c r="A72" t="s">
        <v>567</v>
      </c>
    </row>
    <row r="73" spans="1:2">
      <c r="A73" t="s">
        <v>568</v>
      </c>
    </row>
    <row r="74" spans="1:2">
      <c r="A74" t="s">
        <v>569</v>
      </c>
      <c r="B74" s="57">
        <v>137906.14000000001</v>
      </c>
    </row>
    <row r="76" spans="1:2">
      <c r="A76" t="s">
        <v>495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7"/>
  <sheetViews>
    <sheetView topLeftCell="A123" workbookViewId="0">
      <selection activeCell="A139" sqref="A139"/>
    </sheetView>
  </sheetViews>
  <sheetFormatPr defaultRowHeight="14.25"/>
  <cols>
    <col min="1" max="1" width="32.5" bestFit="1" customWidth="1"/>
    <col min="2" max="2" width="15" bestFit="1" customWidth="1"/>
    <col min="3" max="3" width="10.875" bestFit="1" customWidth="1"/>
    <col min="4" max="4" width="11.875" bestFit="1" customWidth="1"/>
  </cols>
  <sheetData>
    <row r="2" spans="1:4">
      <c r="A2" t="s">
        <v>439</v>
      </c>
    </row>
    <row r="3" spans="1:4">
      <c r="A3" t="s">
        <v>524</v>
      </c>
    </row>
    <row r="4" spans="1:4">
      <c r="A4" t="s">
        <v>570</v>
      </c>
    </row>
    <row r="5" spans="1:4">
      <c r="A5" t="s">
        <v>571</v>
      </c>
    </row>
    <row r="6" spans="1:4">
      <c r="A6" t="s">
        <v>527</v>
      </c>
    </row>
    <row r="7" spans="1:4">
      <c r="A7" t="s">
        <v>528</v>
      </c>
    </row>
    <row r="8" spans="1:4">
      <c r="A8" t="s">
        <v>529</v>
      </c>
    </row>
    <row r="9" spans="1:4">
      <c r="A9" t="s">
        <v>530</v>
      </c>
      <c r="B9" t="s">
        <v>572</v>
      </c>
      <c r="C9" t="s">
        <v>573</v>
      </c>
      <c r="D9" t="s">
        <v>574</v>
      </c>
    </row>
    <row r="13" spans="1:4">
      <c r="A13" t="s">
        <v>531</v>
      </c>
      <c r="B13" s="57">
        <v>17024.77</v>
      </c>
      <c r="C13">
        <v>569.69000000000005</v>
      </c>
      <c r="D13" s="58">
        <v>1645508</v>
      </c>
    </row>
    <row r="16" spans="1:4">
      <c r="A16" t="s">
        <v>575</v>
      </c>
      <c r="B16">
        <v>0</v>
      </c>
      <c r="C16" t="s">
        <v>576</v>
      </c>
      <c r="D16" t="s">
        <v>576</v>
      </c>
    </row>
    <row r="20" spans="1:4">
      <c r="A20" t="s">
        <v>577</v>
      </c>
      <c r="B20">
        <v>0</v>
      </c>
      <c r="C20" t="s">
        <v>578</v>
      </c>
      <c r="D20" t="s">
        <v>579</v>
      </c>
    </row>
    <row r="24" spans="1:4">
      <c r="A24" t="s">
        <v>532</v>
      </c>
      <c r="B24" t="s">
        <v>580</v>
      </c>
      <c r="C24">
        <v>2148278</v>
      </c>
      <c r="D24">
        <v>1534.55</v>
      </c>
    </row>
    <row r="28" spans="1:4">
      <c r="A28" t="s">
        <v>533</v>
      </c>
    </row>
    <row r="29" spans="1:4">
      <c r="A29" t="s">
        <v>533</v>
      </c>
      <c r="B29" t="s">
        <v>597</v>
      </c>
      <c r="C29">
        <v>83981.33</v>
      </c>
      <c r="D29" s="58">
        <v>-1118675</v>
      </c>
    </row>
    <row r="31" spans="1:4">
      <c r="A31" t="s">
        <v>535</v>
      </c>
      <c r="B31" s="57">
        <v>72794.58</v>
      </c>
      <c r="C31">
        <v>8398133</v>
      </c>
      <c r="D31" s="58">
        <v>-1118675</v>
      </c>
    </row>
    <row r="33" spans="1:4">
      <c r="A33" t="s">
        <v>536</v>
      </c>
    </row>
    <row r="34" spans="1:4">
      <c r="A34" t="s">
        <v>537</v>
      </c>
      <c r="B34" s="57">
        <v>38281.82</v>
      </c>
      <c r="C34" s="57">
        <v>22039.87</v>
      </c>
      <c r="D34" s="57">
        <v>16241.95</v>
      </c>
    </row>
    <row r="36" spans="1:4">
      <c r="A36" t="s">
        <v>538</v>
      </c>
      <c r="B36">
        <v>2919.8</v>
      </c>
      <c r="C36">
        <v>291980</v>
      </c>
      <c r="D36">
        <v>0</v>
      </c>
    </row>
    <row r="40" spans="1:4">
      <c r="A40" t="s">
        <v>539</v>
      </c>
      <c r="B40" s="57">
        <v>41201.620000000003</v>
      </c>
      <c r="C40">
        <v>24959.67</v>
      </c>
      <c r="D40" s="57">
        <v>16241.95</v>
      </c>
    </row>
    <row r="42" spans="1:4">
      <c r="A42" t="s">
        <v>540</v>
      </c>
      <c r="B42" s="57">
        <v>133944.43</v>
      </c>
      <c r="C42">
        <v>130423.78</v>
      </c>
      <c r="D42" t="s">
        <v>581</v>
      </c>
    </row>
    <row r="45" spans="1:4">
      <c r="A45" t="s">
        <v>541</v>
      </c>
    </row>
    <row r="46" spans="1:4">
      <c r="A46" t="s">
        <v>542</v>
      </c>
      <c r="B46" s="57">
        <v>2099</v>
      </c>
      <c r="C46" s="58">
        <v>-175900</v>
      </c>
      <c r="D46">
        <v>340</v>
      </c>
    </row>
    <row r="50" spans="1:4">
      <c r="A50" t="s">
        <v>543</v>
      </c>
      <c r="B50">
        <v>2.63862</v>
      </c>
      <c r="C50">
        <v>263862</v>
      </c>
      <c r="D50">
        <v>0</v>
      </c>
    </row>
    <row r="54" spans="1:4">
      <c r="A54" t="s">
        <v>544</v>
      </c>
      <c r="B54">
        <v>53962</v>
      </c>
      <c r="C54">
        <v>879.62</v>
      </c>
      <c r="D54">
        <v>-340</v>
      </c>
    </row>
    <row r="58" spans="1:4">
      <c r="A58" t="s">
        <v>545</v>
      </c>
      <c r="B58">
        <v>134484.04999999999</v>
      </c>
      <c r="C58" s="57">
        <v>131303.4</v>
      </c>
      <c r="D58">
        <v>3180.65</v>
      </c>
    </row>
    <row r="61" spans="1:4">
      <c r="A61" t="s">
        <v>546</v>
      </c>
    </row>
    <row r="62" spans="1:4">
      <c r="A62" t="s">
        <v>547</v>
      </c>
    </row>
    <row r="63" spans="1:4">
      <c r="A63" t="s">
        <v>548</v>
      </c>
    </row>
    <row r="64" spans="1:4">
      <c r="A64" t="s">
        <v>549</v>
      </c>
    </row>
    <row r="65" spans="1:4">
      <c r="A65" t="s">
        <v>582</v>
      </c>
      <c r="B65">
        <v>0</v>
      </c>
      <c r="C65" t="s">
        <v>583</v>
      </c>
      <c r="D65">
        <v>3973.32</v>
      </c>
    </row>
    <row r="69" spans="1:4">
      <c r="A69" t="s">
        <v>584</v>
      </c>
      <c r="B69">
        <v>0</v>
      </c>
      <c r="C69">
        <v>22.73</v>
      </c>
      <c r="D69">
        <v>22.73</v>
      </c>
    </row>
    <row r="73" spans="1:4">
      <c r="A73" t="s">
        <v>585</v>
      </c>
      <c r="B73">
        <v>0</v>
      </c>
      <c r="C73">
        <v>137.91</v>
      </c>
      <c r="D73">
        <v>-13791</v>
      </c>
    </row>
    <row r="77" spans="1:4">
      <c r="A77" t="s">
        <v>551</v>
      </c>
      <c r="B77">
        <v>0</v>
      </c>
      <c r="C77" t="s">
        <v>586</v>
      </c>
      <c r="D77" t="s">
        <v>586</v>
      </c>
    </row>
    <row r="81" spans="1:5">
      <c r="A81" t="s">
        <v>552</v>
      </c>
    </row>
    <row r="82" spans="1:5">
      <c r="A82" t="s">
        <v>553</v>
      </c>
      <c r="B82">
        <v>5.4870000000000001</v>
      </c>
      <c r="C82" s="57">
        <v>2740.5</v>
      </c>
      <c r="D82" s="58">
        <v>274650</v>
      </c>
    </row>
    <row r="86" spans="1:5">
      <c r="A86" t="s">
        <v>554</v>
      </c>
      <c r="B86">
        <v>459</v>
      </c>
      <c r="C86">
        <v>45900</v>
      </c>
      <c r="D86">
        <v>0</v>
      </c>
    </row>
    <row r="90" spans="1:5">
      <c r="A90" t="s">
        <v>555</v>
      </c>
      <c r="B90">
        <v>930.56</v>
      </c>
      <c r="C90">
        <v>930.56</v>
      </c>
      <c r="D90">
        <v>0</v>
      </c>
    </row>
    <row r="94" spans="1:5">
      <c r="A94" t="s">
        <v>556</v>
      </c>
      <c r="B94">
        <v>369</v>
      </c>
      <c r="C94">
        <v>98</v>
      </c>
      <c r="D94">
        <v>83.16</v>
      </c>
      <c r="E94">
        <v>614.16</v>
      </c>
    </row>
    <row r="99" spans="1:4">
      <c r="A99" t="s">
        <v>557</v>
      </c>
      <c r="B99">
        <v>27</v>
      </c>
      <c r="C99">
        <v>30</v>
      </c>
      <c r="D99">
        <v>3</v>
      </c>
    </row>
    <row r="103" spans="1:4">
      <c r="A103" t="s">
        <v>558</v>
      </c>
      <c r="B103" t="s">
        <v>587</v>
      </c>
      <c r="C103" s="57">
        <v>5143.22</v>
      </c>
      <c r="D103" s="57">
        <v>2129.34</v>
      </c>
    </row>
    <row r="107" spans="1:4">
      <c r="A107" t="s">
        <v>560</v>
      </c>
      <c r="B107">
        <v>7272.56</v>
      </c>
      <c r="C107">
        <v>9231.7199999999993</v>
      </c>
      <c r="D107" s="57">
        <v>-1959.16</v>
      </c>
    </row>
    <row r="111" spans="1:4">
      <c r="A111" t="s">
        <v>588</v>
      </c>
    </row>
    <row r="112" spans="1:4">
      <c r="A112" t="s">
        <v>589</v>
      </c>
      <c r="B112" t="s">
        <v>590</v>
      </c>
      <c r="C112" s="57">
        <v>31018.67</v>
      </c>
    </row>
    <row r="115" spans="1:4">
      <c r="A115" t="s">
        <v>591</v>
      </c>
      <c r="B115" s="57">
        <v>31018.67</v>
      </c>
      <c r="C115">
        <v>0</v>
      </c>
      <c r="D115">
        <v>-31.01867</v>
      </c>
    </row>
    <row r="118" spans="1:4">
      <c r="A118" t="s">
        <v>592</v>
      </c>
      <c r="B118" s="57">
        <v>-23746.11</v>
      </c>
      <c r="C118">
        <v>9231.7199999999993</v>
      </c>
      <c r="D118" s="58">
        <v>-3297783</v>
      </c>
    </row>
    <row r="121" spans="1:4">
      <c r="A121" t="s">
        <v>593</v>
      </c>
    </row>
    <row r="122" spans="1:4">
      <c r="A122" t="s">
        <v>563</v>
      </c>
      <c r="B122" s="57">
        <v>5100</v>
      </c>
      <c r="C122">
        <v>5.0999999999999996</v>
      </c>
      <c r="D122">
        <v>0</v>
      </c>
    </row>
    <row r="127" spans="1:4">
      <c r="A127" t="s">
        <v>564</v>
      </c>
      <c r="B127">
        <v>116971.68</v>
      </c>
      <c r="C127">
        <v>718.25</v>
      </c>
      <c r="D127">
        <v>11625343</v>
      </c>
    </row>
    <row r="130" spans="1:4">
      <c r="A130" t="s">
        <v>565</v>
      </c>
      <c r="B130" t="s">
        <v>594</v>
      </c>
      <c r="C130">
        <v>0</v>
      </c>
      <c r="D130" s="58">
        <v>-11500000</v>
      </c>
    </row>
    <row r="133" spans="1:4">
      <c r="A133" t="s">
        <v>490</v>
      </c>
      <c r="B133" s="58">
        <v>1.5</v>
      </c>
      <c r="C133" s="59">
        <v>1.1584811625339999E+34</v>
      </c>
    </row>
    <row r="135" spans="1:4">
      <c r="A135" t="s">
        <v>595</v>
      </c>
      <c r="B135">
        <v>158230.16</v>
      </c>
      <c r="C135">
        <v>122071.67999999999</v>
      </c>
      <c r="D135" s="58">
        <v>3615848</v>
      </c>
    </row>
    <row r="137" spans="1:4">
      <c r="A137" t="s">
        <v>596</v>
      </c>
      <c r="B137" s="57">
        <v>134484.04999999999</v>
      </c>
      <c r="C137" s="57">
        <v>131303.4</v>
      </c>
      <c r="D137" s="57">
        <v>3180.65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toDo</vt:lpstr>
      <vt:lpstr>裝機</vt:lpstr>
      <vt:lpstr>售水</vt:lpstr>
      <vt:lpstr>街電</vt:lpstr>
      <vt:lpstr>售水4</vt:lpstr>
      <vt:lpstr>售水3</vt:lpstr>
      <vt:lpstr>售水2</vt:lpstr>
      <vt:lpstr>售水1</vt:lpstr>
      <vt:lpstr>售水0</vt:lpstr>
      <vt:lpstr>p1</vt:lpstr>
      <vt:lpstr>p2</vt:lpstr>
      <vt:lpstr>p3</vt:lpstr>
      <vt:lpstr>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2017-12-23T07:59:58Z</dcterms:modified>
</cp:coreProperties>
</file>