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74" i="8" l="1"/>
  <c r="M86" i="8"/>
  <c r="M85" i="8"/>
  <c r="M83" i="8"/>
  <c r="M82" i="8"/>
  <c r="L82" i="8"/>
  <c r="O79" i="8"/>
  <c r="O78" i="8"/>
  <c r="N79" i="8"/>
  <c r="M78" i="8"/>
  <c r="M79" i="8" s="1"/>
  <c r="M80" i="8" s="1"/>
  <c r="K79" i="8"/>
  <c r="K80" i="8" s="1"/>
  <c r="K78" i="8"/>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76" i="8" l="1"/>
  <c r="H76" i="8" l="1"/>
  <c r="K20" i="8" l="1"/>
  <c r="K19" i="8"/>
  <c r="I76" i="8" l="1"/>
  <c r="G76" i="8" l="1"/>
  <c r="O2" i="8" l="1"/>
  <c r="R7" i="8" l="1"/>
  <c r="S7" i="8" s="1"/>
  <c r="O7" i="8"/>
  <c r="R6" i="8"/>
  <c r="S6" i="8" s="1"/>
  <c r="O6" i="8"/>
  <c r="R5" i="8"/>
  <c r="S5" i="8" s="1"/>
  <c r="O5" i="8"/>
  <c r="R4" i="8"/>
  <c r="O4" i="8"/>
  <c r="R3" i="8"/>
  <c r="O3" i="8"/>
  <c r="R2" i="8"/>
  <c r="F76" i="8" l="1"/>
  <c r="H77" i="8" l="1"/>
  <c r="I77" i="8"/>
  <c r="G77" i="8"/>
  <c r="C76" i="8"/>
  <c r="D76" i="8"/>
  <c r="F78" i="8" l="1"/>
  <c r="E77"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 ref="G71" authorId="0">
      <text>
        <r>
          <rPr>
            <b/>
            <sz val="9"/>
            <color indexed="81"/>
            <rFont val="Tahoma"/>
            <charset val="1"/>
          </rPr>
          <t>樹田87B-3(5元包)</t>
        </r>
      </text>
    </comment>
    <comment ref="F73" authorId="0">
      <text>
        <r>
          <rPr>
            <b/>
            <sz val="9"/>
            <color indexed="81"/>
            <rFont val="Tahoma"/>
            <family val="2"/>
          </rPr>
          <t>樹田134B</t>
        </r>
      </text>
    </comment>
    <comment ref="G73" authorId="0">
      <text>
        <r>
          <rPr>
            <b/>
            <sz val="9"/>
            <color indexed="81"/>
            <rFont val="Tahoma"/>
            <charset val="1"/>
          </rPr>
          <t xml:space="preserve">樹田64-11-12(5元包2)
樹田116B-8-11(5元包2)
</t>
        </r>
      </text>
    </comment>
    <comment ref="I73" authorId="0">
      <text>
        <r>
          <rPr>
            <b/>
            <sz val="9"/>
            <color indexed="81"/>
            <rFont val="Tahoma"/>
            <charset val="1"/>
          </rPr>
          <t>樹田116B*2(7次)</t>
        </r>
      </text>
    </comment>
    <comment ref="F74" authorId="0">
      <text>
        <r>
          <rPr>
            <b/>
            <sz val="9"/>
            <color indexed="81"/>
            <rFont val="Tahoma"/>
            <family val="2"/>
          </rPr>
          <t>樹田135B-136B</t>
        </r>
      </text>
    </comment>
    <comment ref="G74" authorId="0">
      <text>
        <r>
          <rPr>
            <b/>
            <sz val="9"/>
            <color indexed="81"/>
            <rFont val="Tahoma"/>
            <family val="2"/>
          </rPr>
          <t>樹田90B-4(5元包)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<sst xmlns="http://schemas.openxmlformats.org/spreadsheetml/2006/main" count="844" uniqueCount="453">
  <si>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</si>
  <si>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</si>
  <si>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</si>
  <si>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</si>
  <si>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</si>
  <si>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</si>
  <si>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</si>
  <si>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</si>
  <si>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</si>
  <si>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</si>
  <si>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</si>
  <si>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</si>
  <si>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</si>
  <si>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</si>
  <si>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</si>
  <si>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</si>
  <si>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</si>
  <si>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</si>
  <si>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</si>
  <si>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</si>
  <si>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</si>
  <si>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</si>
  <si>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</si>
  <si>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</si>
  <si>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</si>
  <si>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</si>
  <si>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</si>
  <si>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</si>
  <si>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</si>
  <si>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</si>
  <si>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</si>
  <si>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</si>
  <si>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</si>
  <si>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</si>
  <si>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</si>
  <si>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</si>
  <si>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</si>
  <si>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</si>
  <si>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</si>
  <si>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</si>
  <si>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</si>
  <si>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</si>
  <si>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</si>
  <si>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</si>
  <si>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</si>
  <si>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</si>
  <si>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</si>
  <si>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</si>
  <si>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</si>
  <si>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</si>
  <si>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</si>
  <si>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</si>
  <si>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</si>
  <si>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</si>
  <si>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</si>
  <si>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</si>
  <si>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</si>
  <si>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</si>
  <si>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</si>
  <si>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</si>
  <si>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</si>
  <si>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</si>
  <si>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</si>
  <si>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</si>
  <si>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</si>
  <si>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</si>
  <si>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</si>
  <si>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</si>
  <si>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</si>
  <si>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</si>
  <si>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</si>
  <si>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</si>
  <si>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</si>
  <si>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</si>
  <si>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</si>
  <si>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</si>
  <si>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</si>
  <si>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</si>
  <si>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</si>
  <si>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</si>
  <si>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</si>
  <si>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</si>
  <si>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</si>
  <si>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</si>
  <si>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</si>
  <si>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</si>
  <si>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</si>
  <si>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</si>
  <si>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</si>
  <si>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</si>
  <si>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</si>
  <si>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</si>
  <si>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</si>
  <si>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</si>
  <si>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</si>
  <si>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</si>
  <si>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</si>
  <si>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</si>
  <si>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</si>
  <si>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</si>
  <si>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</si>
  <si>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</si>
  <si>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</si>
  <si>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</si>
  <si>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</si>
  <si>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</si>
  <si>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</si>
  <si>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</si>
  <si>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</si>
  <si>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</si>
  <si>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</si>
  <si>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</si>
  <si>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</si>
  <si>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</si>
  <si>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</si>
  <si>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</si>
  <si>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</si>
  <si>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</si>
  <si>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</si>
  <si>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</si>
  <si>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</si>
  <si>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</si>
  <si>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</si>
  <si>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</si>
  <si>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</si>
  <si>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</si>
  <si>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</si>
  <si>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</si>
  <si>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</si>
  <si>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</si>
  <si>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</si>
  <si>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</si>
  <si>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</si>
  <si>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</si>
  <si>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</si>
  <si>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</si>
  <si>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</si>
  <si>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</si>
  <si>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</si>
  <si>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</si>
  <si>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</si>
  <si>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</si>
  <si>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</si>
  <si>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</si>
  <si>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</si>
  <si>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</si>
  <si>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</si>
  <si>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</si>
  <si>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</si>
  <si>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</si>
  <si>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</si>
  <si>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</si>
  <si>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</si>
  <si>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</si>
  <si>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</si>
  <si>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</si>
  <si>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</si>
  <si>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</si>
  <si>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</si>
  <si>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</si>
  <si>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</si>
  <si>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</si>
  <si>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</si>
  <si>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</si>
  <si>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</si>
  <si>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</si>
  <si>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</si>
  <si>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</si>
  <si>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</si>
  <si>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</si>
  <si>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</si>
  <si>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</si>
  <si>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</si>
  <si>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</si>
  <si>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</si>
  <si>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</si>
  <si>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</si>
  <si>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</si>
  <si>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</si>
  <si>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</si>
  <si>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</si>
  <si>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</si>
  <si>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</si>
  <si>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</si>
  <si>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</si>
  <si>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</si>
  <si>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</si>
  <si>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</si>
  <si>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</si>
  <si>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</si>
  <si>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</si>
  <si>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</si>
  <si>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</si>
  <si>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</si>
  <si>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</si>
  <si>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</si>
  <si>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</si>
  <si>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</si>
  <si>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</si>
  <si>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</si>
  <si>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</si>
  <si>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</si>
  <si>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</si>
  <si>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</si>
  <si>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</si>
  <si>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</si>
  <si>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</si>
  <si>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</si>
  <si>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</si>
  <si>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</si>
  <si>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</si>
  <si>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</si>
  <si>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</si>
  <si>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</si>
  <si>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</si>
  <si>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</si>
  <si>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</si>
  <si>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</si>
  <si>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</si>
  <si>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</si>
  <si>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</si>
  <si>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</si>
  <si>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</si>
  <si>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</si>
  <si>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</si>
  <si>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</si>
  <si>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</si>
  <si>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</si>
  <si>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</si>
  <si>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</si>
  <si>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</si>
  <si>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</si>
  <si>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</si>
  <si>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</si>
  <si>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</si>
  <si>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</si>
  <si>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</si>
  <si>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</si>
  <si>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</si>
  <si>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</si>
  <si>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</si>
  <si>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</si>
  <si>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</si>
  <si>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</si>
  <si>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</si>
  <si>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</si>
  <si>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</si>
  <si>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</si>
  <si>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</si>
  <si>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</si>
  <si>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</si>
  <si>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</si>
  <si>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</si>
  <si>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</si>
  <si>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</si>
  <si>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</si>
  <si>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</si>
  <si>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</si>
  <si>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</si>
  <si>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</si>
  <si>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</si>
  <si>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</si>
  <si>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</si>
  <si>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</si>
  <si>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</si>
  <si>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</si>
  <si>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</si>
  <si>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</si>
  <si>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</si>
  <si>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</si>
  <si>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</si>
  <si>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</si>
  <si>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</si>
  <si>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</si>
  <si>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</si>
  <si>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</si>
  <si>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</si>
  <si>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</si>
  <si>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</si>
  <si>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</si>
  <si>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</si>
  <si>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</si>
  <si>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</si>
  <si>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</si>
  <si>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</si>
  <si>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</si>
  <si>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</si>
  <si>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</si>
  <si>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</si>
  <si>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</si>
  <si>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</si>
  <si>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</si>
  <si>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</si>
  <si>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</si>
  <si>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</si>
  <si>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</si>
  <si>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</si>
  <si>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</si>
  <si>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</si>
  <si>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</si>
  <si>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</si>
  <si>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</si>
  <si>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</si>
  <si>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</si>
  <si>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</si>
  <si>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</si>
  <si>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</si>
  <si>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</si>
  <si>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</si>
  <si>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</si>
  <si>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</si>
  <si>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</si>
  <si>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</si>
  <si>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</si>
  <si>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</si>
  <si>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</si>
  <si>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</si>
  <si>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</si>
  <si>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</si>
  <si>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</si>
  <si>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</si>
  <si>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</si>
  <si>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</si>
  <si>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</si>
  <si>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</si>
  <si>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</si>
  <si>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</si>
  <si>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</si>
  <si>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</si>
  <si>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</si>
  <si>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</si>
  <si>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</si>
  <si>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</si>
  <si>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</si>
  <si>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</si>
  <si>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</si>
  <si>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</si>
  <si>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</si>
  <si>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</si>
  <si>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</si>
  <si>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</si>
  <si>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</si>
  <si>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</si>
  <si>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</si>
  <si>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</si>
  <si>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</si>
  <si>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</si>
  <si>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</si>
  <si>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</si>
  <si>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</si>
  <si>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</si>
  <si>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</si>
  <si>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</si>
  <si>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</si>
  <si>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</si>
  <si>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</si>
  <si>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</si>
  <si>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</si>
  <si>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</si>
  <si>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</si>
  <si>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</si>
  <si>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</si>
  <si>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</si>
  <si>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</si>
  <si>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</si>
  <si>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</si>
  <si>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</si>
  <si>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</si>
  <si>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</si>
  <si>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</si>
  <si>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</si>
  <si>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</si>
  <si>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</si>
  <si>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</si>
  <si>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</si>
  <si>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</si>
  <si>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</si>
  <si>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</si>
  <si>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</si>
  <si>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</si>
  <si>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</si>
  <si>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</si>
  <si>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</si>
  <si>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</si>
  <si>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</si>
  <si>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</si>
  <si>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</si>
  <si>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</si>
  <si>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</si>
  <si>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</si>
  <si>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</si>
  <si>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</si>
  <si>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</si>
  <si>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</si>
  <si>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</si>
  <si>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</si>
  <si>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</si>
  <si>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</si>
  <si>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</si>
  <si>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</si>
  <si>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</si>
  <si>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</si>
  <si>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</si>
  <si>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</si>
  <si>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</si>
  <si>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</si>
  <si>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</si>
  <si>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</si>
  <si>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</si>
  <si>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</si>
  <si>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</si>
  <si>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</si>
  <si>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</si>
  <si>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</si>
  <si>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</si>
  <si>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</si>
  <si>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</si>
  <si>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</si>
  <si>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</si>
  <si>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</si>
  <si>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</si>
  <si>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</si>
  <si>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</si>
  <si>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</si>
  <si>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</si>
  <si>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</si>
  <si>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</si>
  <si>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</si>
  <si>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</si>
  <si>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</si>
  <si>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</si>
  <si>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</si>
  <si>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</si>
  <si>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</si>
  <si>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</si>
  <si>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</si>
  <si>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</si>
  <si>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</si>
  <si>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</si>
  <si>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</si>
  <si>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</si>
  <si>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</si>
  <si>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</si>
  <si>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</si>
  <si>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</si>
  <si>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</si>
  <si>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</si>
  <si>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</si>
  <si>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</si>
  <si>
    <t>6月差</t>
  </si>
  <si>
    <t>agent</t>
  </si>
  <si>
    <t>fee</t>
  </si>
  <si>
    <t>panity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</si>
</sst>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2">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86"/>
  <sheetViews>
    <sheetView tabSelected="1" workbookViewId="0">
      <pane ySplit="1" topLeftCell="A64" activePane="bottomLeft" state="frozen"/>
      <selection pane="bottomLeft" activeCell="G77" sqref="G77"/>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B63" si="3">WEEKDAY(A55)</f>
        <v>1</v>
      </c>
      <c r="E55" s="47"/>
      <c r="F55" s="47">
        <v>3</v>
      </c>
      <c r="G55" s="47">
        <v>3.5</v>
      </c>
      <c r="H55" s="47">
        <v>1</v>
      </c>
      <c r="I55" s="47">
        <v>1</v>
      </c>
      <c r="J55" s="47"/>
      <c r="O55" s="49"/>
      <c r="R55" s="49"/>
    </row>
    <row r="56" spans="1:18">
      <c r="A56" s="43">
        <v>43122</v>
      </c>
      <c r="B56" s="59">
        <f t="shared" si="3"/>
        <v>2</v>
      </c>
      <c r="E56" s="47"/>
      <c r="F56" s="47"/>
      <c r="G56" s="47">
        <v>2</v>
      </c>
      <c r="H56" s="47"/>
      <c r="I56" s="47"/>
      <c r="J56" s="47"/>
      <c r="O56" s="49"/>
      <c r="R56" s="49"/>
    </row>
    <row r="57" spans="1:18">
      <c r="A57" s="43">
        <v>43123</v>
      </c>
      <c r="B57" s="59">
        <f t="shared" si="3"/>
        <v>3</v>
      </c>
      <c r="D57" s="5">
        <v>1</v>
      </c>
      <c r="E57" s="47"/>
      <c r="F57" s="47"/>
      <c r="G57" s="46"/>
      <c r="H57" s="47"/>
      <c r="I57" s="47"/>
      <c r="J57" s="47"/>
      <c r="O57" s="49"/>
      <c r="R57" s="49"/>
    </row>
    <row r="58" spans="1:18">
      <c r="A58" s="43">
        <v>43124</v>
      </c>
      <c r="B58" s="59">
        <f t="shared" si="3"/>
        <v>4</v>
      </c>
      <c r="E58" s="47"/>
      <c r="F58" s="47"/>
      <c r="G58" s="47">
        <v>3</v>
      </c>
      <c r="H58" s="47">
        <v>1</v>
      </c>
      <c r="I58" s="47">
        <v>1</v>
      </c>
      <c r="J58" s="47"/>
      <c r="O58" s="49"/>
      <c r="R58" s="49"/>
    </row>
    <row r="59" spans="1:18">
      <c r="A59" s="43">
        <v>43125</v>
      </c>
      <c r="B59" s="59">
        <f t="shared" si="3"/>
        <v>5</v>
      </c>
      <c r="C59" s="60"/>
      <c r="D59" s="60"/>
      <c r="E59" s="60"/>
      <c r="F59" s="47"/>
      <c r="G59" s="47">
        <v>6</v>
      </c>
      <c r="H59" s="47">
        <v>3</v>
      </c>
      <c r="I59" s="47">
        <v>2</v>
      </c>
      <c r="J59" s="47"/>
      <c r="O59" s="49"/>
      <c r="R59" s="49"/>
    </row>
    <row r="60" spans="1:18">
      <c r="A60" s="43">
        <v>43126</v>
      </c>
      <c r="B60" s="59">
        <f t="shared" si="3"/>
        <v>6</v>
      </c>
      <c r="E60" s="47"/>
      <c r="F60" s="47"/>
      <c r="G60" s="47">
        <v>3.5</v>
      </c>
      <c r="H60" s="47"/>
      <c r="I60" s="47"/>
      <c r="J60" s="47"/>
      <c r="O60" s="49"/>
      <c r="R60" s="49"/>
    </row>
    <row r="61" spans="1:18">
      <c r="A61" s="43">
        <v>43127</v>
      </c>
      <c r="B61" s="59">
        <f t="shared" si="3"/>
        <v>7</v>
      </c>
      <c r="E61" s="47"/>
      <c r="F61" s="47">
        <v>3</v>
      </c>
      <c r="G61" s="47">
        <v>2</v>
      </c>
      <c r="H61" s="47"/>
      <c r="I61" s="47"/>
      <c r="J61" s="47"/>
      <c r="O61" s="49"/>
      <c r="R61" s="49"/>
    </row>
    <row r="62" spans="1:18">
      <c r="A62" s="43">
        <v>43128</v>
      </c>
      <c r="B62" s="59">
        <f t="shared" si="3"/>
        <v>1</v>
      </c>
      <c r="E62" s="47"/>
      <c r="F62" s="47">
        <v>1</v>
      </c>
      <c r="G62" s="47">
        <v>11</v>
      </c>
      <c r="H62" s="47">
        <v>1</v>
      </c>
      <c r="I62" s="47">
        <v>1</v>
      </c>
      <c r="J62" s="47"/>
      <c r="O62" s="49"/>
      <c r="R62" s="49"/>
    </row>
    <row r="63" spans="1:18">
      <c r="A63" s="43">
        <v>43129</v>
      </c>
      <c r="B63" s="59">
        <f t="shared" si="3"/>
        <v>2</v>
      </c>
      <c r="E63" s="47"/>
      <c r="F63" s="47">
        <v>3</v>
      </c>
      <c r="G63" s="47">
        <v>1</v>
      </c>
      <c r="H63" s="47">
        <v>1</v>
      </c>
      <c r="I63" s="47">
        <v>1</v>
      </c>
      <c r="J63" s="47"/>
      <c r="O63" s="49"/>
      <c r="R63" s="49"/>
    </row>
    <row r="64" spans="1:18">
      <c r="A64" s="43">
        <v>43130</v>
      </c>
      <c r="B64" s="59">
        <f t="shared" ref="B64" si="4">WEEKDAY(A64)</f>
        <v>3</v>
      </c>
      <c r="E64" s="47"/>
      <c r="F64" s="47"/>
      <c r="G64" s="47">
        <v>2</v>
      </c>
      <c r="H64" s="47"/>
      <c r="I64" s="47"/>
      <c r="J64" s="47"/>
      <c r="O64" s="49"/>
      <c r="R64" s="49"/>
    </row>
    <row r="65" spans="1:18">
      <c r="A65" s="43">
        <v>43131</v>
      </c>
      <c r="B65" s="59">
        <f t="shared" ref="B65" si="5">WEEKDAY(A65)</f>
        <v>4</v>
      </c>
      <c r="E65" s="47"/>
      <c r="F65" s="47">
        <v>1</v>
      </c>
      <c r="G65" s="47">
        <v>5.5</v>
      </c>
      <c r="H65" s="47"/>
      <c r="I65" s="47"/>
      <c r="J65" s="47"/>
      <c r="O65" s="49"/>
      <c r="R65" s="49"/>
    </row>
    <row r="66" spans="1:18">
      <c r="A66" s="43">
        <v>43132</v>
      </c>
      <c r="B66" s="59">
        <f t="shared" ref="B66" si="6">WEEKDAY(A66)</f>
        <v>5</v>
      </c>
      <c r="E66" s="47"/>
      <c r="F66" s="47">
        <v>2</v>
      </c>
      <c r="G66" s="47">
        <v>2</v>
      </c>
      <c r="H66" s="47">
        <v>1</v>
      </c>
      <c r="I66" s="47"/>
      <c r="J66" s="47"/>
      <c r="L66" s="61"/>
      <c r="O66" s="49"/>
      <c r="R66" s="49"/>
    </row>
    <row r="67" spans="1:18">
      <c r="A67" s="43">
        <v>43133</v>
      </c>
      <c r="B67" s="59">
        <f t="shared" ref="B67" si="7">WEEKDAY(A67)</f>
        <v>6</v>
      </c>
      <c r="E67" s="47"/>
      <c r="F67" s="47"/>
      <c r="G67" s="47">
        <v>3</v>
      </c>
      <c r="H67" s="47"/>
      <c r="I67" s="47"/>
      <c r="J67" s="47"/>
      <c r="L67" s="61"/>
      <c r="O67" s="49"/>
      <c r="R67" s="49"/>
    </row>
    <row r="68" spans="1:18">
      <c r="A68" s="43">
        <v>43134</v>
      </c>
      <c r="B68" s="59">
        <f t="shared" ref="B68" si="8">WEEKDAY(A68)</f>
        <v>7</v>
      </c>
      <c r="E68" s="47"/>
      <c r="F68" s="47">
        <v>2</v>
      </c>
      <c r="G68" s="47">
        <v>5</v>
      </c>
      <c r="H68" s="47"/>
      <c r="I68" s="47">
        <v>1</v>
      </c>
      <c r="J68" s="47"/>
      <c r="O68" s="49"/>
      <c r="R68" s="49"/>
    </row>
    <row r="69" spans="1:18">
      <c r="A69" s="43">
        <v>43135</v>
      </c>
      <c r="B69" s="59">
        <f t="shared" ref="B69" si="9">WEEKDAY(A69)</f>
        <v>1</v>
      </c>
      <c r="E69" s="47"/>
      <c r="F69" s="47"/>
      <c r="G69" s="47">
        <v>4</v>
      </c>
      <c r="H69" s="47"/>
      <c r="I69" s="47"/>
      <c r="J69" s="47"/>
      <c r="O69" s="49"/>
      <c r="R69" s="49"/>
    </row>
    <row r="70" spans="1:18">
      <c r="A70" s="43">
        <v>43136</v>
      </c>
      <c r="B70" s="59">
        <f t="shared" ref="B70" si="10">WEEKDAY(A70)</f>
        <v>2</v>
      </c>
      <c r="E70" s="47"/>
      <c r="F70" s="47"/>
      <c r="G70" s="47">
        <v>1</v>
      </c>
      <c r="H70" s="47"/>
      <c r="I70" s="47"/>
      <c r="J70" s="47"/>
      <c r="O70" s="49"/>
      <c r="R70" s="49"/>
    </row>
    <row r="71" spans="1:18">
      <c r="A71" s="43">
        <v>43137</v>
      </c>
      <c r="B71" s="59">
        <f t="shared" ref="B71" si="11">WEEKDAY(A71)</f>
        <v>3</v>
      </c>
      <c r="E71" s="47"/>
      <c r="F71" s="47"/>
      <c r="G71" s="47">
        <v>1</v>
      </c>
      <c r="H71" s="47"/>
      <c r="I71" s="47"/>
      <c r="J71" s="47"/>
      <c r="O71" s="49"/>
      <c r="R71" s="49"/>
    </row>
    <row r="72" spans="1:18">
      <c r="A72" s="43">
        <v>43138</v>
      </c>
      <c r="B72" s="59">
        <f t="shared" ref="B72:B73" si="12">WEEKDAY(A72)</f>
        <v>4</v>
      </c>
      <c r="E72" s="47"/>
      <c r="F72" s="47"/>
      <c r="G72" s="46"/>
      <c r="H72" s="47"/>
      <c r="I72" s="47"/>
      <c r="J72" s="47"/>
      <c r="O72" s="49"/>
      <c r="R72" s="49"/>
    </row>
    <row r="73" spans="1:18">
      <c r="A73" s="43">
        <v>43139</v>
      </c>
      <c r="B73" s="59">
        <f t="shared" si="12"/>
        <v>5</v>
      </c>
      <c r="E73" s="47"/>
      <c r="F73" s="47">
        <v>1</v>
      </c>
      <c r="G73" s="47">
        <v>5</v>
      </c>
      <c r="H73" s="47"/>
      <c r="I73" s="47">
        <v>1</v>
      </c>
      <c r="J73" s="47"/>
      <c r="O73" s="49"/>
      <c r="R73" s="49"/>
    </row>
    <row r="74" spans="1:18">
      <c r="A74" s="43">
        <v>43140</v>
      </c>
      <c r="B74" s="59">
        <f t="shared" ref="B74" si="13">WEEKDAY(A74)</f>
        <v>6</v>
      </c>
      <c r="E74" s="47"/>
      <c r="F74" s="47">
        <v>2</v>
      </c>
      <c r="G74" s="47">
        <v>1</v>
      </c>
      <c r="H74" s="47"/>
      <c r="I74" s="47"/>
      <c r="J74" s="47"/>
      <c r="O74" s="49"/>
      <c r="R74" s="49"/>
    </row>
    <row r="75" spans="1:18" s="44" customFormat="1">
      <c r="B75" s="45"/>
      <c r="C75" s="45"/>
      <c r="D75" s="45"/>
      <c r="E75" s="45"/>
      <c r="K75" s="45"/>
      <c r="L75" s="45"/>
      <c r="M75" s="45"/>
    </row>
    <row r="76" spans="1:18">
      <c r="C76" s="5">
        <f t="shared" ref="C76:I76" si="14">SUM(C3:C75)</f>
        <v>10</v>
      </c>
      <c r="D76" s="5">
        <f t="shared" si="14"/>
        <v>49</v>
      </c>
      <c r="E76" s="5">
        <f t="shared" si="14"/>
        <v>7</v>
      </c>
      <c r="F76" s="5">
        <f t="shared" si="14"/>
        <v>136</v>
      </c>
      <c r="G76" s="5">
        <f t="shared" si="14"/>
        <v>164</v>
      </c>
      <c r="H76" s="5">
        <f t="shared" si="14"/>
        <v>35</v>
      </c>
      <c r="I76" s="5">
        <f t="shared" si="14"/>
        <v>42</v>
      </c>
      <c r="J76" s="5"/>
      <c r="M76"/>
    </row>
    <row r="77" spans="1:18">
      <c r="E77" s="58">
        <f>E76/$D76</f>
        <v>0.14285714285714285</v>
      </c>
      <c r="F77" s="5"/>
      <c r="G77" s="58">
        <f>G76/$F76</f>
        <v>1.2058823529411764</v>
      </c>
      <c r="H77" s="58">
        <f>H76/$F76</f>
        <v>0.25735294117647056</v>
      </c>
      <c r="I77" s="58">
        <f>I76/$F76</f>
        <v>0.30882352941176472</v>
      </c>
      <c r="J77" s="56"/>
      <c r="K77" s="5">
        <v>95</v>
      </c>
      <c r="L77" s="56"/>
      <c r="M77" s="5">
        <v>95</v>
      </c>
    </row>
    <row r="78" spans="1:18">
      <c r="F78" s="48">
        <f>C76+D76+F76</f>
        <v>195</v>
      </c>
      <c r="J78">
        <v>0.7</v>
      </c>
      <c r="K78" s="5">
        <f>K77*J78</f>
        <v>66.5</v>
      </c>
      <c r="L78">
        <v>0.6</v>
      </c>
      <c r="M78" s="5">
        <f>M77*L78</f>
        <v>57</v>
      </c>
      <c r="O78">
        <f>K78-M78</f>
        <v>9.5</v>
      </c>
    </row>
    <row r="79" spans="1:18">
      <c r="J79">
        <v>8.9899999999999994E-2</v>
      </c>
      <c r="K79" s="5">
        <f>K78*J79</f>
        <v>5.9783499999999998</v>
      </c>
      <c r="L79">
        <v>5.5E-2</v>
      </c>
      <c r="M79" s="5">
        <f>M78*L79</f>
        <v>3.1350000000000002</v>
      </c>
      <c r="N79">
        <f>J79/L79</f>
        <v>1.6345454545454545</v>
      </c>
      <c r="O79">
        <f>K79-M79</f>
        <v>2.8433499999999996</v>
      </c>
    </row>
    <row r="80" spans="1:18">
      <c r="K80" s="5">
        <f>K79/12</f>
        <v>0.49819583333333334</v>
      </c>
      <c r="L80"/>
      <c r="M80" s="5">
        <f>M79/12</f>
        <v>0.26125000000000004</v>
      </c>
    </row>
    <row r="82" spans="8:13">
      <c r="K82" s="5" t="s">
        <v>449</v>
      </c>
      <c r="L82" s="5">
        <f>J79-L79</f>
        <v>3.4899999999999994E-2</v>
      </c>
      <c r="M82">
        <f>K78*L82/2</f>
        <v>1.1604249999999998</v>
      </c>
    </row>
    <row r="83" spans="8:13">
      <c r="K83" s="5" t="s">
        <v>450</v>
      </c>
      <c r="M83" s="5">
        <f>K78*0.01</f>
        <v>0.66500000000000004</v>
      </c>
    </row>
    <row r="84" spans="8:13">
      <c r="H84" s="5"/>
      <c r="K84" s="5" t="s">
        <v>451</v>
      </c>
      <c r="M84" s="5">
        <v>0.2</v>
      </c>
    </row>
    <row r="85" spans="8:13">
      <c r="H85" s="5"/>
      <c r="K85" s="5" t="s">
        <v>452</v>
      </c>
      <c r="M85" s="5">
        <f>K78*0.01</f>
        <v>0.66500000000000004</v>
      </c>
    </row>
    <row r="86" spans="8:13">
      <c r="M86" s="5">
        <f>SUM(M82:M85)</f>
        <v>2.6904249999999998</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2018-02-09T14:04:10Z</dcterms:modified>
</cp:coreProperties>
</file>