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94" i="8" l="1"/>
  <c r="H94" i="8" l="1"/>
  <c r="K20" i="8" l="1"/>
  <c r="K19" i="8"/>
  <c r="I94" i="8" l="1"/>
  <c r="G94" i="8" l="1"/>
  <c r="O2" i="8" l="1"/>
  <c r="R7" i="8" l="1"/>
  <c r="S7" i="8" s="1"/>
  <c r="O7" i="8"/>
  <c r="R6" i="8"/>
  <c r="S6" i="8" s="1"/>
  <c r="O6" i="8"/>
  <c r="R5" i="8"/>
  <c r="S5" i="8" s="1"/>
  <c r="O5" i="8"/>
  <c r="R4" i="8"/>
  <c r="O4" i="8"/>
  <c r="R3" i="8"/>
  <c r="O3" i="8"/>
  <c r="R2" i="8"/>
  <c r="F94" i="8" l="1"/>
  <c r="H95" i="8" l="1"/>
  <c r="I95" i="8"/>
  <c r="G95" i="8"/>
  <c r="C94" i="8"/>
  <c r="D94" i="8"/>
  <c r="E95" i="8" l="1"/>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
樹田64-9-10(5元包2)</t>
        </r>
      </text>
    </comment>
    <comment ref="F68" authorId="0">
      <text>
        <r>
          <rPr>
            <b/>
            <sz val="9"/>
            <color indexed="81"/>
            <rFont val="Tahoma"/>
            <family val="2"/>
          </rPr>
          <t>樹田132B-133B</t>
        </r>
      </text>
    </comment>
    <comment ref="G68" authorId="0">
      <text>
        <r>
          <rPr>
            <b/>
            <sz val="9"/>
            <color indexed="81"/>
            <rFont val="Tahoma"/>
            <charset val="1"/>
          </rPr>
          <t xml:space="preserve">樹田116B-4-7(5元包)
樹田5-12-13.5(5元包2)
</t>
        </r>
      </text>
    </comment>
    <comment ref="I68" authorId="0">
      <text>
        <r>
          <rPr>
            <b/>
            <sz val="9"/>
            <color indexed="81"/>
            <rFont val="Tahoma"/>
            <charset val="1"/>
          </rPr>
          <t>樹田5*2(11次)</t>
        </r>
      </text>
    </comment>
    <comment ref="G69" authorId="0">
      <text>
        <r>
          <rPr>
            <b/>
            <sz val="9"/>
            <color indexed="81"/>
            <rFont val="Tahoma"/>
            <charset val="1"/>
          </rPr>
          <t>樹田22-6-7(5元包)
樹田46-10-11(5元包2)</t>
        </r>
      </text>
    </comment>
    <comment ref="G70" authorId="0">
      <text>
        <r>
          <rPr>
            <b/>
            <sz val="9"/>
            <color indexed="81"/>
            <rFont val="Tahoma"/>
            <charset val="1"/>
          </rPr>
          <t xml:space="preserve">樹田4-15(5元包2)
</t>
        </r>
      </text>
    </comment>
    <comment ref="G71" authorId="0">
      <text>
        <r>
          <rPr>
            <b/>
            <sz val="9"/>
            <color indexed="81"/>
            <rFont val="Tahoma"/>
            <charset val="1"/>
          </rPr>
          <t>樹田87B-3(5元包)</t>
        </r>
      </text>
    </comment>
    <comment ref="F73" authorId="0">
      <text>
        <r>
          <rPr>
            <b/>
            <sz val="9"/>
            <color indexed="81"/>
            <rFont val="Tahoma"/>
            <family val="2"/>
          </rPr>
          <t>樹田134B</t>
        </r>
      </text>
    </comment>
    <comment ref="G73" authorId="0">
      <text>
        <r>
          <rPr>
            <b/>
            <sz val="9"/>
            <color indexed="81"/>
            <rFont val="Tahoma"/>
            <charset val="1"/>
          </rPr>
          <t xml:space="preserve">樹田64-11-12(5元包2)
樹田116B-8-11(5元包2)
</t>
        </r>
      </text>
    </comment>
    <comment ref="I73" authorId="0">
      <text>
        <r>
          <rPr>
            <b/>
            <sz val="9"/>
            <color indexed="81"/>
            <rFont val="Tahoma"/>
            <charset val="1"/>
          </rPr>
          <t>樹田116B*2(7次)</t>
        </r>
      </text>
    </comment>
    <comment ref="F74" authorId="0">
      <text>
        <r>
          <rPr>
            <b/>
            <sz val="9"/>
            <color indexed="81"/>
            <rFont val="Tahoma"/>
            <family val="2"/>
          </rPr>
          <t>樹田135B-136B</t>
        </r>
      </text>
    </comment>
    <comment ref="G74" authorId="0">
      <text>
        <r>
          <rPr>
            <b/>
            <sz val="9"/>
            <color indexed="81"/>
            <rFont val="Tahoma"/>
            <family val="2"/>
          </rPr>
          <t>樹田90B-4(5元包)</t>
        </r>
      </text>
    </comment>
    <comment ref="F76" authorId="0">
      <text>
        <r>
          <rPr>
            <b/>
            <sz val="9"/>
            <color indexed="81"/>
            <rFont val="Tahoma"/>
            <family val="2"/>
          </rPr>
          <t>樹田137B-138B</t>
        </r>
      </text>
    </comment>
    <comment ref="G76" authorId="0">
      <text>
        <r>
          <rPr>
            <b/>
            <sz val="9"/>
            <color indexed="81"/>
            <rFont val="Tahoma"/>
            <charset val="1"/>
          </rPr>
          <t>樹田134B-1(5元包)
樹田4-16(5元包3)
樹田127B-1</t>
        </r>
      </text>
    </comment>
    <comment ref="I76" authorId="0">
      <text>
        <r>
          <rPr>
            <b/>
            <sz val="9"/>
            <color indexed="81"/>
            <rFont val="Tahoma"/>
            <family val="2"/>
          </rPr>
          <t xml:space="preserve">樹田134B(0次)
樹田4*3(15次)
</t>
        </r>
      </text>
    </comment>
    <comment ref="G78" authorId="0">
      <text>
        <r>
          <rPr>
            <b/>
            <sz val="9"/>
            <color indexed="81"/>
            <rFont val="Tahoma"/>
            <charset val="1"/>
          </rPr>
          <t xml:space="preserve">樹田90B-5(5元包)
樹田136B-1(5元包)
樹田134B-2-5(5元包)
</t>
        </r>
      </text>
    </comment>
    <comment ref="I78" authorId="0">
      <text>
        <r>
          <rPr>
            <b/>
            <sz val="9"/>
            <color indexed="81"/>
            <rFont val="Tahoma"/>
            <family val="2"/>
          </rPr>
          <t xml:space="preserve">樹田136B(0次)
</t>
        </r>
      </text>
    </comment>
    <comment ref="G79" authorId="0">
      <text>
        <r>
          <rPr>
            <b/>
            <sz val="9"/>
            <color indexed="81"/>
            <rFont val="Tahoma"/>
            <charset val="1"/>
          </rPr>
          <t xml:space="preserve">樹田4-17-18.5(5元包3)
</t>
        </r>
      </text>
    </comment>
    <comment ref="G81" authorId="0">
      <text>
        <r>
          <rPr>
            <b/>
            <sz val="9"/>
            <color indexed="81"/>
            <rFont val="Tahoma"/>
            <charset val="1"/>
          </rPr>
          <t xml:space="preserve">樹田134B-6(5元包)
</t>
        </r>
      </text>
    </comment>
    <comment ref="F83" authorId="0">
      <text>
        <r>
          <rPr>
            <b/>
            <sz val="9"/>
            <color indexed="81"/>
            <rFont val="Tahoma"/>
            <family val="2"/>
          </rPr>
          <t>樹田139B(首充4.5元得5+2元)</t>
        </r>
      </text>
    </comment>
    <comment ref="G83" authorId="0">
      <text>
        <r>
          <rPr>
            <b/>
            <sz val="9"/>
            <color indexed="81"/>
            <rFont val="Tahoma"/>
            <charset val="1"/>
          </rPr>
          <t xml:space="preserve">樹田136B-2-4(5元包)
</t>
        </r>
      </text>
    </comment>
    <comment ref="G84" authorId="0">
      <text>
        <r>
          <rPr>
            <b/>
            <sz val="9"/>
            <color indexed="81"/>
            <rFont val="Tahoma"/>
            <charset val="1"/>
          </rPr>
          <t xml:space="preserve">樹田139B-1-4(5元包)
樹田4-19-21(5元包3)
</t>
        </r>
      </text>
    </comment>
    <comment ref="I84" authorId="0">
      <text>
        <r>
          <rPr>
            <b/>
            <sz val="9"/>
            <color indexed="81"/>
            <rFont val="Tahoma"/>
            <family val="2"/>
          </rPr>
          <t xml:space="preserve">樹田139B(1次)
</t>
        </r>
      </text>
    </comment>
    <comment ref="G86" authorId="0">
      <text>
        <r>
          <rPr>
            <b/>
            <sz val="9"/>
            <color indexed="81"/>
            <rFont val="Tahoma"/>
            <charset val="1"/>
          </rPr>
          <t>樹田87B-4(5元包)</t>
        </r>
      </text>
    </comment>
    <comment ref="G87" authorId="0">
      <text>
        <r>
          <rPr>
            <b/>
            <sz val="9"/>
            <color indexed="81"/>
            <rFont val="Tahoma"/>
            <charset val="1"/>
          </rPr>
          <t>樹田136B-5(5元包)
樹田116B-12-14(5元包2)
樹田90B-6(5元包)</t>
        </r>
      </text>
    </comment>
    <comment ref="F88" authorId="0">
      <text>
        <r>
          <rPr>
            <b/>
            <sz val="9"/>
            <color indexed="81"/>
            <rFont val="Tahoma"/>
            <family val="2"/>
          </rPr>
          <t>樹田140B-141B</t>
        </r>
      </text>
    </comment>
    <comment ref="G88" authorId="0">
      <text>
        <r>
          <rPr>
            <b/>
            <sz val="9"/>
            <color indexed="81"/>
            <rFont val="Tahoma"/>
            <charset val="1"/>
          </rPr>
          <t>樹田127B-2</t>
        </r>
      </text>
    </comment>
    <comment ref="G89" authorId="0">
      <text>
        <r>
          <rPr>
            <b/>
            <sz val="9"/>
            <color indexed="81"/>
            <rFont val="Tahoma"/>
            <charset val="1"/>
          </rPr>
          <t>樹田85B-1(5元包)
樹田136B-6(5元包)</t>
        </r>
      </text>
    </comment>
    <comment ref="I89" authorId="0">
      <text>
        <r>
          <rPr>
            <b/>
            <sz val="9"/>
            <color indexed="81"/>
            <rFont val="Tahoma"/>
            <family val="2"/>
          </rPr>
          <t xml:space="preserve">樹田85B(0次)
</t>
        </r>
      </text>
    </comment>
    <comment ref="G91" authorId="0">
      <text>
        <r>
          <rPr>
            <b/>
            <sz val="9"/>
            <color indexed="81"/>
            <rFont val="Tahoma"/>
            <charset val="1"/>
          </rPr>
          <t>樹田4-22-23.5(5元包3)
樹田136B-7(5元包)
樹田100B-1(5元包)
樹田69B-3-4(5元包)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<sst xmlns="http://schemas.openxmlformats.org/spreadsheetml/2006/main" count="840" uniqueCount="449">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</sst>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103"/>
  <sheetViews>
    <sheetView tabSelected="1" workbookViewId="0">
      <pane ySplit="1" topLeftCell="A78" activePane="bottomLeft" state="frozen"/>
      <selection pane="bottomLeft" activeCell="G92" sqref="G92"/>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7">
        <f>WEEKDAY(A3)</f>
        <v>5</v>
      </c>
      <c r="C3" s="45">
        <v>5</v>
      </c>
      <c r="K3" s="46">
        <v>3</v>
      </c>
      <c r="L3" s="46">
        <v>2</v>
      </c>
      <c r="M3" s="46"/>
      <c r="O3">
        <f>P3/P$2</f>
        <v>0.74999999999999989</v>
      </c>
      <c r="P3">
        <v>0.3</v>
      </c>
      <c r="Q3">
        <v>3</v>
      </c>
      <c r="R3">
        <f t="shared" ref="R3:R7" si="0">P3*Q3</f>
        <v>0.89999999999999991</v>
      </c>
    </row>
    <row r="4" spans="1:19">
      <c r="A4" s="43">
        <v>43070</v>
      </c>
      <c r="B4" s="57">
        <f t="shared" ref="B4:B54" si="1">WEEKDAY(A4)</f>
        <v>6</v>
      </c>
      <c r="D4" s="45"/>
      <c r="K4" s="5">
        <v>3</v>
      </c>
      <c r="L4" s="5">
        <v>4</v>
      </c>
      <c r="O4">
        <f>P4/P$2</f>
        <v>0.65</v>
      </c>
      <c r="P4">
        <v>0.26</v>
      </c>
      <c r="Q4">
        <v>5</v>
      </c>
      <c r="R4">
        <f t="shared" si="0"/>
        <v>1.3</v>
      </c>
    </row>
    <row r="5" spans="1:19">
      <c r="A5" s="43">
        <v>43071</v>
      </c>
      <c r="B5" s="57">
        <f t="shared" si="1"/>
        <v>7</v>
      </c>
      <c r="K5" s="5">
        <v>4</v>
      </c>
      <c r="M5" s="5">
        <v>2</v>
      </c>
      <c r="O5">
        <f t="shared" ref="O5:O7" si="2">P5/P$2</f>
        <v>0.57499999999999996</v>
      </c>
      <c r="P5">
        <v>0.23</v>
      </c>
      <c r="Q5">
        <v>50</v>
      </c>
      <c r="R5">
        <f t="shared" si="0"/>
        <v>11.5</v>
      </c>
      <c r="S5" s="49">
        <f>R5/3</f>
        <v>3.8333333333333335</v>
      </c>
    </row>
    <row r="6" spans="1:19">
      <c r="A6" s="43">
        <v>43072</v>
      </c>
      <c r="B6" s="57">
        <f t="shared" si="1"/>
        <v>1</v>
      </c>
      <c r="C6" s="5">
        <v>1</v>
      </c>
      <c r="K6" s="5">
        <v>5</v>
      </c>
      <c r="L6" s="5">
        <v>3</v>
      </c>
      <c r="O6">
        <f t="shared" si="2"/>
        <v>0.52499999999999991</v>
      </c>
      <c r="P6">
        <v>0.21</v>
      </c>
      <c r="Q6">
        <v>100</v>
      </c>
      <c r="R6">
        <f t="shared" si="0"/>
        <v>21</v>
      </c>
      <c r="S6" s="49">
        <f>R6/6</f>
        <v>3.5</v>
      </c>
    </row>
    <row r="7" spans="1:19">
      <c r="A7" s="43">
        <v>43073</v>
      </c>
      <c r="B7" s="57">
        <f t="shared" si="1"/>
        <v>2</v>
      </c>
      <c r="K7" s="5">
        <v>6</v>
      </c>
      <c r="M7" s="5">
        <v>3</v>
      </c>
      <c r="O7">
        <f t="shared" si="2"/>
        <v>0.47499999999999998</v>
      </c>
      <c r="P7">
        <v>0.19</v>
      </c>
      <c r="Q7">
        <v>200</v>
      </c>
      <c r="R7">
        <f t="shared" si="0"/>
        <v>38</v>
      </c>
      <c r="S7" s="49">
        <f>R7/11</f>
        <v>3.4545454545454546</v>
      </c>
    </row>
    <row r="8" spans="1:19">
      <c r="A8" s="43">
        <v>43074</v>
      </c>
      <c r="B8" s="57">
        <f t="shared" si="1"/>
        <v>3</v>
      </c>
      <c r="K8" s="5">
        <v>7</v>
      </c>
      <c r="M8" s="5">
        <v>4</v>
      </c>
    </row>
    <row r="9" spans="1:19">
      <c r="A9" s="43">
        <v>43075</v>
      </c>
      <c r="B9" s="57">
        <f t="shared" si="1"/>
        <v>4</v>
      </c>
      <c r="D9" s="5">
        <v>8</v>
      </c>
      <c r="K9" s="5">
        <v>8</v>
      </c>
      <c r="M9" s="5">
        <v>5</v>
      </c>
    </row>
    <row r="10" spans="1:19">
      <c r="A10" s="43">
        <v>43076</v>
      </c>
      <c r="B10" s="57">
        <f t="shared" si="1"/>
        <v>5</v>
      </c>
      <c r="K10" s="5">
        <v>25</v>
      </c>
      <c r="L10" s="5">
        <v>9</v>
      </c>
    </row>
    <row r="11" spans="1:19">
      <c r="A11" s="43">
        <v>43077</v>
      </c>
      <c r="B11" s="57">
        <f t="shared" si="1"/>
        <v>6</v>
      </c>
      <c r="D11" s="5">
        <v>6</v>
      </c>
    </row>
    <row r="12" spans="1:19">
      <c r="A12" s="43">
        <v>43078</v>
      </c>
      <c r="B12" s="57">
        <f t="shared" si="1"/>
        <v>7</v>
      </c>
      <c r="D12" s="5">
        <v>1</v>
      </c>
      <c r="K12"/>
      <c r="L12"/>
      <c r="M12"/>
    </row>
    <row r="13" spans="1:19">
      <c r="A13" s="43">
        <v>43079</v>
      </c>
      <c r="B13" s="57">
        <f t="shared" si="1"/>
        <v>1</v>
      </c>
      <c r="C13" s="5">
        <v>1</v>
      </c>
      <c r="D13" s="5">
        <v>9</v>
      </c>
      <c r="K13"/>
      <c r="L13"/>
      <c r="M13"/>
    </row>
    <row r="14" spans="1:19">
      <c r="A14" s="43">
        <v>43080</v>
      </c>
      <c r="B14" s="57">
        <f t="shared" si="1"/>
        <v>2</v>
      </c>
      <c r="D14" s="5">
        <v>2</v>
      </c>
      <c r="K14"/>
      <c r="L14"/>
      <c r="M14"/>
    </row>
    <row r="15" spans="1:19">
      <c r="A15" s="43">
        <v>43081</v>
      </c>
      <c r="B15" s="57">
        <f t="shared" si="1"/>
        <v>3</v>
      </c>
      <c r="D15" s="5">
        <v>1</v>
      </c>
      <c r="K15"/>
      <c r="L15"/>
      <c r="M15"/>
    </row>
    <row r="16" spans="1:19">
      <c r="A16" s="43">
        <v>43082</v>
      </c>
      <c r="B16" s="57">
        <f t="shared" si="1"/>
        <v>4</v>
      </c>
      <c r="D16" s="5">
        <v>1</v>
      </c>
      <c r="K16"/>
      <c r="L16"/>
      <c r="M16"/>
    </row>
    <row r="17" spans="1:18">
      <c r="A17" s="43">
        <v>43083</v>
      </c>
      <c r="B17" s="57">
        <f t="shared" si="1"/>
        <v>5</v>
      </c>
      <c r="D17" s="5">
        <v>4</v>
      </c>
      <c r="F17" s="45">
        <v>16</v>
      </c>
      <c r="G17" s="47"/>
      <c r="H17" s="47"/>
      <c r="I17" s="47"/>
      <c r="J17" s="47"/>
      <c r="K17"/>
      <c r="L17"/>
      <c r="M17"/>
    </row>
    <row r="18" spans="1:18">
      <c r="A18" s="43">
        <v>43084</v>
      </c>
      <c r="B18" s="57">
        <f t="shared" si="1"/>
        <v>6</v>
      </c>
      <c r="F18" s="47">
        <v>37</v>
      </c>
      <c r="G18" s="47"/>
      <c r="H18" s="47"/>
      <c r="I18" s="47"/>
      <c r="J18" s="47"/>
      <c r="K18" t="s">
        <v>375</v>
      </c>
    </row>
    <row r="19" spans="1:18">
      <c r="A19" s="43">
        <v>43085</v>
      </c>
      <c r="B19" s="57">
        <f t="shared" si="1"/>
        <v>7</v>
      </c>
      <c r="F19" s="47">
        <v>7</v>
      </c>
      <c r="G19" s="47"/>
      <c r="H19" s="47"/>
      <c r="I19" s="47"/>
      <c r="J19" s="47"/>
      <c r="K19">
        <f>37*40*15</f>
        <v>22200</v>
      </c>
    </row>
    <row r="20" spans="1:18">
      <c r="A20" s="43">
        <v>43086</v>
      </c>
      <c r="B20" s="57">
        <f t="shared" si="1"/>
        <v>1</v>
      </c>
      <c r="F20" s="47">
        <v>3</v>
      </c>
      <c r="G20" s="47">
        <v>2</v>
      </c>
      <c r="H20" s="47">
        <v>2</v>
      </c>
      <c r="I20" s="47"/>
      <c r="J20" s="47"/>
      <c r="K20">
        <f>37*18*12</f>
        <v>7992</v>
      </c>
    </row>
    <row r="21" spans="1:18">
      <c r="A21" s="43">
        <v>43087</v>
      </c>
      <c r="B21" s="57">
        <f t="shared" si="1"/>
        <v>2</v>
      </c>
      <c r="F21" s="47"/>
      <c r="G21" s="47">
        <v>2</v>
      </c>
      <c r="H21" s="47">
        <v>1</v>
      </c>
      <c r="I21" s="47"/>
      <c r="J21" s="47"/>
      <c r="K21" t="s">
        <v>398</v>
      </c>
    </row>
    <row r="22" spans="1:18">
      <c r="A22" s="43">
        <v>43088</v>
      </c>
      <c r="B22" s="57">
        <f t="shared" si="1"/>
        <v>3</v>
      </c>
      <c r="F22" s="47"/>
      <c r="G22" s="47">
        <v>5</v>
      </c>
      <c r="H22" s="47">
        <v>5</v>
      </c>
      <c r="I22" s="47"/>
      <c r="J22" s="47"/>
      <c r="L22" t="s">
        <v>399</v>
      </c>
      <c r="O22" s="48"/>
      <c r="R22" s="48"/>
    </row>
    <row r="23" spans="1:18">
      <c r="A23" s="43">
        <v>43089</v>
      </c>
      <c r="B23" s="57">
        <f t="shared" si="1"/>
        <v>4</v>
      </c>
      <c r="C23" s="5">
        <v>1</v>
      </c>
      <c r="D23" s="5">
        <v>1</v>
      </c>
      <c r="F23" s="47"/>
      <c r="G23" s="47">
        <v>2</v>
      </c>
      <c r="H23" s="47">
        <v>2</v>
      </c>
      <c r="I23" s="55">
        <v>3</v>
      </c>
      <c r="J23" s="47"/>
      <c r="O23" s="48"/>
      <c r="R23" s="48"/>
    </row>
    <row r="24" spans="1:18">
      <c r="A24" s="43">
        <v>43090</v>
      </c>
      <c r="B24" s="57">
        <f t="shared" si="1"/>
        <v>5</v>
      </c>
      <c r="F24" s="47"/>
      <c r="G24" s="47">
        <v>1</v>
      </c>
      <c r="H24" s="47"/>
      <c r="I24" s="47"/>
      <c r="J24" s="47"/>
      <c r="O24" s="48"/>
      <c r="R24" s="48"/>
    </row>
    <row r="25" spans="1:18">
      <c r="A25" s="43">
        <v>43091</v>
      </c>
      <c r="B25" s="57">
        <f t="shared" si="1"/>
        <v>6</v>
      </c>
      <c r="F25" s="47"/>
      <c r="G25" s="47">
        <v>5</v>
      </c>
      <c r="H25" s="47">
        <v>2</v>
      </c>
      <c r="I25" s="47">
        <v>4</v>
      </c>
      <c r="J25" s="47"/>
      <c r="O25" s="48"/>
      <c r="R25" s="48"/>
    </row>
    <row r="26" spans="1:18">
      <c r="A26" s="43">
        <v>43092</v>
      </c>
      <c r="B26" s="57">
        <f t="shared" si="1"/>
        <v>7</v>
      </c>
      <c r="D26" s="5">
        <v>1</v>
      </c>
      <c r="F26" s="47"/>
      <c r="G26" s="47">
        <v>4</v>
      </c>
      <c r="H26" s="47">
        <v>1</v>
      </c>
      <c r="I26" s="47">
        <v>2</v>
      </c>
      <c r="J26" s="47"/>
      <c r="O26" s="48"/>
      <c r="R26" s="48"/>
    </row>
    <row r="27" spans="1:18">
      <c r="A27" s="43">
        <v>43093</v>
      </c>
      <c r="B27" s="57">
        <f t="shared" si="1"/>
        <v>1</v>
      </c>
      <c r="F27" s="47">
        <v>1</v>
      </c>
      <c r="G27" s="47">
        <v>3</v>
      </c>
      <c r="H27" s="47">
        <v>1</v>
      </c>
      <c r="I27" s="47">
        <v>1</v>
      </c>
      <c r="J27" s="47"/>
      <c r="L27" s="5" t="s">
        <v>400</v>
      </c>
      <c r="M27" s="5" t="s">
        <v>401</v>
      </c>
      <c r="N27" t="s">
        <v>402</v>
      </c>
      <c r="O27" t="s">
        <v>403</v>
      </c>
      <c r="P27" t="s">
        <v>405</v>
      </c>
      <c r="Q27" t="s">
        <v>406</v>
      </c>
    </row>
    <row r="28" spans="1:18">
      <c r="A28" s="43">
        <v>43094</v>
      </c>
      <c r="B28" s="57">
        <f t="shared" si="1"/>
        <v>2</v>
      </c>
      <c r="F28" s="47"/>
      <c r="G28" s="47">
        <v>2</v>
      </c>
      <c r="H28" s="47"/>
      <c r="I28" s="47"/>
      <c r="J28" s="47"/>
      <c r="O28" t="s">
        <v>404</v>
      </c>
    </row>
    <row r="29" spans="1:18">
      <c r="A29" s="43">
        <v>43095</v>
      </c>
      <c r="B29" s="57">
        <f t="shared" si="1"/>
        <v>3</v>
      </c>
      <c r="F29" s="47"/>
      <c r="G29" s="47">
        <v>4</v>
      </c>
      <c r="H29" s="47"/>
      <c r="I29" s="47">
        <v>2</v>
      </c>
      <c r="J29" s="47"/>
      <c r="L29" s="5" t="s">
        <v>407</v>
      </c>
      <c r="M29" s="52">
        <v>42862</v>
      </c>
      <c r="N29">
        <v>100</v>
      </c>
      <c r="O29">
        <v>10</v>
      </c>
      <c r="P29" t="s">
        <v>408</v>
      </c>
      <c r="Q29" s="53">
        <v>42739</v>
      </c>
    </row>
    <row r="30" spans="1:18">
      <c r="A30" s="43">
        <v>43096</v>
      </c>
      <c r="B30" s="57">
        <f t="shared" si="1"/>
        <v>4</v>
      </c>
      <c r="E30" s="47">
        <v>2</v>
      </c>
      <c r="F30" s="55">
        <v>6</v>
      </c>
      <c r="G30" s="47"/>
      <c r="H30" s="47"/>
      <c r="I30" s="47">
        <v>5</v>
      </c>
      <c r="J30" s="47"/>
      <c r="L30" s="5" t="s">
        <v>409</v>
      </c>
      <c r="M30" s="52">
        <v>42862</v>
      </c>
      <c r="N30">
        <v>100</v>
      </c>
      <c r="O30">
        <v>19</v>
      </c>
      <c r="P30" t="s">
        <v>410</v>
      </c>
      <c r="Q30" s="53">
        <v>42739</v>
      </c>
    </row>
    <row r="31" spans="1:18">
      <c r="A31" s="43">
        <v>43097</v>
      </c>
      <c r="B31" s="57">
        <f t="shared" si="1"/>
        <v>5</v>
      </c>
      <c r="E31" s="47"/>
      <c r="F31" s="47">
        <v>7</v>
      </c>
      <c r="G31" s="47">
        <v>6</v>
      </c>
      <c r="H31" s="47">
        <v>1</v>
      </c>
      <c r="I31" s="47">
        <v>4</v>
      </c>
      <c r="J31" s="47"/>
      <c r="L31" s="5" t="s">
        <v>411</v>
      </c>
      <c r="M31" s="52">
        <v>42862</v>
      </c>
      <c r="N31">
        <v>100</v>
      </c>
      <c r="O31">
        <v>35</v>
      </c>
      <c r="P31" t="s">
        <v>412</v>
      </c>
      <c r="Q31" s="53">
        <v>42798</v>
      </c>
    </row>
    <row r="32" spans="1:18">
      <c r="A32" s="43">
        <v>43098</v>
      </c>
      <c r="B32" s="57">
        <f t="shared" si="1"/>
        <v>6</v>
      </c>
      <c r="E32" s="47"/>
      <c r="F32" s="47">
        <v>4</v>
      </c>
      <c r="G32" s="47"/>
      <c r="H32" s="47"/>
      <c r="I32" s="47"/>
      <c r="J32" s="47"/>
      <c r="L32" s="5" t="s">
        <v>413</v>
      </c>
      <c r="M32" s="5" t="s">
        <v>414</v>
      </c>
      <c r="N32">
        <v>100</v>
      </c>
      <c r="O32">
        <v>50</v>
      </c>
      <c r="P32" t="s">
        <v>415</v>
      </c>
      <c r="Q32" s="53">
        <v>42798</v>
      </c>
    </row>
    <row r="33" spans="1:18">
      <c r="A33" s="43">
        <v>43099</v>
      </c>
      <c r="B33" s="57">
        <f t="shared" si="1"/>
        <v>7</v>
      </c>
      <c r="E33" s="47"/>
      <c r="F33" s="47">
        <v>4</v>
      </c>
      <c r="G33" s="47">
        <v>1</v>
      </c>
      <c r="H33" s="47">
        <v>1</v>
      </c>
      <c r="I33" s="47">
        <v>1</v>
      </c>
      <c r="J33" s="47"/>
    </row>
    <row r="34" spans="1:18">
      <c r="A34" s="43">
        <v>43100</v>
      </c>
      <c r="B34" s="57">
        <f t="shared" si="1"/>
        <v>1</v>
      </c>
      <c r="D34" s="5">
        <v>5</v>
      </c>
      <c r="E34" s="47">
        <v>2</v>
      </c>
      <c r="F34" s="47">
        <v>8</v>
      </c>
      <c r="G34" s="47">
        <v>3</v>
      </c>
      <c r="H34" s="47">
        <v>1</v>
      </c>
      <c r="I34" s="47">
        <v>4</v>
      </c>
      <c r="J34" s="55"/>
      <c r="L34" s="54" t="s">
        <v>416</v>
      </c>
    </row>
    <row r="35" spans="1:18">
      <c r="A35" s="43">
        <v>43101</v>
      </c>
      <c r="B35" s="57">
        <f t="shared" si="1"/>
        <v>2</v>
      </c>
      <c r="D35" s="5">
        <v>2</v>
      </c>
      <c r="E35" s="47">
        <v>1</v>
      </c>
      <c r="F35" s="47">
        <v>2</v>
      </c>
      <c r="G35" s="47">
        <v>2</v>
      </c>
      <c r="H35" s="47">
        <v>1</v>
      </c>
      <c r="I35" s="47"/>
      <c r="J35" s="47"/>
      <c r="O35" s="48"/>
      <c r="R35" s="48"/>
    </row>
    <row r="36" spans="1:18">
      <c r="A36" s="43">
        <v>43102</v>
      </c>
      <c r="B36" s="57">
        <f t="shared" si="1"/>
        <v>3</v>
      </c>
      <c r="E36" s="47">
        <v>1</v>
      </c>
      <c r="F36" s="47">
        <v>7</v>
      </c>
      <c r="G36" s="47">
        <v>1</v>
      </c>
      <c r="H36" s="47"/>
      <c r="I36" s="47">
        <v>3</v>
      </c>
      <c r="J36" s="47"/>
      <c r="O36" s="48"/>
      <c r="R36" s="48"/>
    </row>
    <row r="37" spans="1:18">
      <c r="A37" s="43">
        <v>43103</v>
      </c>
      <c r="B37" s="57">
        <f t="shared" si="1"/>
        <v>4</v>
      </c>
      <c r="D37" s="5">
        <v>5</v>
      </c>
      <c r="E37" s="47">
        <v>1</v>
      </c>
      <c r="F37" s="47">
        <v>3</v>
      </c>
      <c r="G37" s="47">
        <v>3</v>
      </c>
      <c r="H37" s="47"/>
      <c r="I37" s="47"/>
      <c r="J37" s="47"/>
      <c r="O37" s="48"/>
      <c r="R37" s="48"/>
    </row>
    <row r="38" spans="1:18">
      <c r="A38" s="43">
        <v>43104</v>
      </c>
      <c r="B38" s="57">
        <f t="shared" si="1"/>
        <v>5</v>
      </c>
      <c r="E38" s="47"/>
      <c r="F38" s="47">
        <v>3</v>
      </c>
      <c r="G38" s="47">
        <v>3</v>
      </c>
      <c r="H38" s="47">
        <v>2</v>
      </c>
      <c r="I38" s="47">
        <v>1</v>
      </c>
      <c r="J38" s="47"/>
      <c r="O38" s="48"/>
      <c r="R38" s="48"/>
    </row>
    <row r="39" spans="1:18">
      <c r="A39" s="43">
        <v>43105</v>
      </c>
      <c r="B39" s="57">
        <f t="shared" si="1"/>
        <v>6</v>
      </c>
      <c r="E39" s="47"/>
      <c r="F39" s="47">
        <v>1</v>
      </c>
      <c r="G39" s="47">
        <v>2</v>
      </c>
      <c r="H39" s="47">
        <v>1</v>
      </c>
      <c r="I39" s="47">
        <v>1</v>
      </c>
      <c r="J39" s="47"/>
      <c r="O39" s="48"/>
      <c r="R39" s="48"/>
    </row>
    <row r="40" spans="1:18">
      <c r="A40" s="43">
        <v>43106</v>
      </c>
      <c r="B40" s="57">
        <f t="shared" si="1"/>
        <v>7</v>
      </c>
      <c r="E40" s="47"/>
      <c r="F40" s="47">
        <v>2</v>
      </c>
      <c r="G40" s="47">
        <v>2</v>
      </c>
      <c r="H40" s="47"/>
      <c r="I40" s="47"/>
      <c r="J40" s="47"/>
      <c r="O40" s="48"/>
      <c r="R40" s="48"/>
    </row>
    <row r="41" spans="1:18">
      <c r="A41" s="43">
        <v>43107</v>
      </c>
      <c r="B41" s="57">
        <f t="shared" si="1"/>
        <v>1</v>
      </c>
      <c r="D41" s="5">
        <v>2</v>
      </c>
      <c r="E41" s="47"/>
      <c r="F41" s="47">
        <v>3</v>
      </c>
      <c r="G41" s="47">
        <v>3</v>
      </c>
      <c r="H41" s="47">
        <v>1</v>
      </c>
      <c r="I41" s="47"/>
      <c r="J41" s="47"/>
      <c r="O41" s="48"/>
      <c r="R41" s="48"/>
    </row>
    <row r="42" spans="1:18">
      <c r="A42" s="43">
        <v>43108</v>
      </c>
      <c r="B42" s="57">
        <f t="shared" si="1"/>
        <v>2</v>
      </c>
      <c r="E42" s="47"/>
      <c r="F42" s="47"/>
      <c r="G42" s="47">
        <v>2</v>
      </c>
      <c r="H42" s="47"/>
      <c r="I42" s="47">
        <v>1</v>
      </c>
      <c r="J42" s="47"/>
      <c r="O42" s="48"/>
      <c r="R42" s="48"/>
    </row>
    <row r="43" spans="1:18">
      <c r="A43" s="43">
        <v>43109</v>
      </c>
      <c r="B43" s="57">
        <f t="shared" si="1"/>
        <v>3</v>
      </c>
      <c r="E43" s="47"/>
      <c r="F43" s="47"/>
      <c r="G43" s="46">
        <v>2</v>
      </c>
      <c r="H43" s="47">
        <v>1</v>
      </c>
      <c r="I43" s="47"/>
      <c r="J43" s="47"/>
      <c r="O43" s="48"/>
      <c r="R43" s="48"/>
    </row>
    <row r="44" spans="1:18">
      <c r="A44" s="43">
        <v>43110</v>
      </c>
      <c r="B44" s="57">
        <f t="shared" si="1"/>
        <v>4</v>
      </c>
      <c r="E44" s="47"/>
      <c r="F44" s="47"/>
      <c r="G44" s="47">
        <v>1</v>
      </c>
      <c r="H44" s="47">
        <v>1</v>
      </c>
      <c r="I44" s="47"/>
      <c r="J44" s="47"/>
      <c r="O44" s="48"/>
      <c r="R44" s="48"/>
    </row>
    <row r="45" spans="1:18">
      <c r="A45" s="43">
        <v>43111</v>
      </c>
      <c r="B45" s="57">
        <f t="shared" si="1"/>
        <v>5</v>
      </c>
      <c r="E45" s="47"/>
      <c r="F45" s="47"/>
      <c r="G45" s="47">
        <v>7.5</v>
      </c>
      <c r="H45" s="47"/>
      <c r="I45" s="47"/>
      <c r="J45" s="47"/>
      <c r="O45" s="48"/>
      <c r="R45" s="48"/>
    </row>
    <row r="46" spans="1:18">
      <c r="A46" s="43">
        <v>43112</v>
      </c>
      <c r="B46" s="57">
        <f t="shared" si="1"/>
        <v>6</v>
      </c>
      <c r="E46" s="47"/>
      <c r="F46" s="47">
        <v>1</v>
      </c>
      <c r="G46" s="47">
        <v>3.5</v>
      </c>
      <c r="H46" s="47"/>
      <c r="I46" s="47"/>
      <c r="J46" s="47"/>
      <c r="K46" s="5">
        <f>11*3.78*0.66</f>
        <v>27.442800000000002</v>
      </c>
      <c r="O46" s="48"/>
      <c r="R46" s="48"/>
    </row>
    <row r="47" spans="1:18">
      <c r="A47" s="43">
        <v>43113</v>
      </c>
      <c r="B47" s="57">
        <f t="shared" si="1"/>
        <v>7</v>
      </c>
      <c r="E47" s="47"/>
      <c r="F47" s="47"/>
      <c r="G47" s="46"/>
      <c r="H47" s="47"/>
      <c r="I47" s="47"/>
      <c r="J47" s="47"/>
      <c r="O47" s="48"/>
      <c r="R47" s="48"/>
    </row>
    <row r="48" spans="1:18">
      <c r="A48" s="43">
        <v>43114</v>
      </c>
      <c r="B48" s="57">
        <f t="shared" si="1"/>
        <v>1</v>
      </c>
      <c r="E48" s="47"/>
      <c r="F48" s="47">
        <v>1</v>
      </c>
      <c r="G48" s="47">
        <v>3</v>
      </c>
      <c r="H48" s="47">
        <v>1</v>
      </c>
      <c r="I48" s="47">
        <v>1</v>
      </c>
      <c r="J48" s="47"/>
      <c r="O48" s="48"/>
      <c r="R48" s="48"/>
    </row>
    <row r="49" spans="1:18">
      <c r="A49" s="43">
        <v>43115</v>
      </c>
      <c r="B49" s="57">
        <f t="shared" si="1"/>
        <v>2</v>
      </c>
      <c r="C49" s="5">
        <v>1</v>
      </c>
      <c r="E49" s="47"/>
      <c r="F49" s="47"/>
      <c r="G49" s="47">
        <v>7</v>
      </c>
      <c r="H49" s="47"/>
      <c r="I49" s="47"/>
      <c r="J49" s="47"/>
      <c r="O49" s="48"/>
      <c r="R49" s="48"/>
    </row>
    <row r="50" spans="1:18">
      <c r="A50" s="43">
        <v>43116</v>
      </c>
      <c r="B50" s="57">
        <f t="shared" si="1"/>
        <v>3</v>
      </c>
      <c r="C50" s="5">
        <v>1</v>
      </c>
      <c r="E50" s="47"/>
      <c r="F50" s="47"/>
      <c r="G50" s="47">
        <v>4</v>
      </c>
      <c r="H50" s="47">
        <v>2</v>
      </c>
      <c r="I50" s="47"/>
      <c r="J50" s="47"/>
      <c r="O50" s="48"/>
      <c r="R50" s="48"/>
    </row>
    <row r="51" spans="1:18">
      <c r="A51" s="43">
        <v>43117</v>
      </c>
      <c r="B51" s="57">
        <f t="shared" si="1"/>
        <v>4</v>
      </c>
      <c r="E51" s="47"/>
      <c r="F51" s="47"/>
      <c r="G51" s="47">
        <v>4</v>
      </c>
      <c r="H51" s="47"/>
      <c r="I51" s="47"/>
      <c r="J51" s="47"/>
      <c r="O51" s="48"/>
      <c r="R51" s="48"/>
    </row>
    <row r="52" spans="1:18">
      <c r="A52" s="43">
        <v>43118</v>
      </c>
      <c r="B52" s="57">
        <f t="shared" si="1"/>
        <v>5</v>
      </c>
      <c r="E52" s="47"/>
      <c r="F52" s="47"/>
      <c r="G52" s="47">
        <v>5</v>
      </c>
      <c r="H52" s="47"/>
      <c r="I52" s="47"/>
      <c r="J52" s="47"/>
      <c r="O52" s="48"/>
      <c r="R52" s="48"/>
    </row>
    <row r="53" spans="1:18">
      <c r="A53" s="43">
        <v>43119</v>
      </c>
      <c r="B53" s="57">
        <f t="shared" si="1"/>
        <v>6</v>
      </c>
      <c r="E53" s="47"/>
      <c r="F53" s="47"/>
      <c r="G53" s="47">
        <v>3</v>
      </c>
      <c r="H53" s="47"/>
      <c r="I53" s="47"/>
      <c r="J53" s="47"/>
      <c r="O53" s="48"/>
      <c r="R53" s="48"/>
    </row>
    <row r="54" spans="1:18">
      <c r="A54" s="43">
        <v>43120</v>
      </c>
      <c r="B54" s="57">
        <f t="shared" si="1"/>
        <v>7</v>
      </c>
      <c r="E54" s="47"/>
      <c r="F54" s="47">
        <v>2</v>
      </c>
      <c r="G54" s="47">
        <v>4.5</v>
      </c>
      <c r="I54" s="47">
        <v>1</v>
      </c>
      <c r="J54" s="47"/>
      <c r="O54" s="48"/>
      <c r="R54" s="48"/>
    </row>
    <row r="55" spans="1:18">
      <c r="A55" s="43">
        <v>43121</v>
      </c>
      <c r="B55" s="57">
        <f t="shared" ref="B55:B63" si="3">WEEKDAY(A55)</f>
        <v>1</v>
      </c>
      <c r="E55" s="47"/>
      <c r="F55" s="47">
        <v>3</v>
      </c>
      <c r="G55" s="47">
        <v>3.5</v>
      </c>
      <c r="H55" s="47">
        <v>1</v>
      </c>
      <c r="I55" s="47">
        <v>1</v>
      </c>
      <c r="J55" s="47"/>
      <c r="O55" s="48"/>
      <c r="R55" s="48"/>
    </row>
    <row r="56" spans="1:18">
      <c r="A56" s="43">
        <v>43122</v>
      </c>
      <c r="B56" s="57">
        <f t="shared" si="3"/>
        <v>2</v>
      </c>
      <c r="E56" s="47"/>
      <c r="F56" s="47"/>
      <c r="G56" s="47">
        <v>2</v>
      </c>
      <c r="H56" s="47"/>
      <c r="I56" s="47"/>
      <c r="J56" s="47"/>
      <c r="O56" s="48"/>
      <c r="R56" s="48"/>
    </row>
    <row r="57" spans="1:18">
      <c r="A57" s="43">
        <v>43123</v>
      </c>
      <c r="B57" s="57">
        <f t="shared" si="3"/>
        <v>3</v>
      </c>
      <c r="D57" s="5">
        <v>1</v>
      </c>
      <c r="E57" s="47"/>
      <c r="F57" s="47"/>
      <c r="G57" s="46"/>
      <c r="H57" s="47"/>
      <c r="I57" s="47"/>
      <c r="J57" s="47"/>
      <c r="O57" s="48"/>
      <c r="R57" s="48"/>
    </row>
    <row r="58" spans="1:18">
      <c r="A58" s="43">
        <v>43124</v>
      </c>
      <c r="B58" s="57">
        <f t="shared" si="3"/>
        <v>4</v>
      </c>
      <c r="E58" s="47"/>
      <c r="F58" s="47"/>
      <c r="G58" s="47">
        <v>3</v>
      </c>
      <c r="H58" s="47">
        <v>1</v>
      </c>
      <c r="I58" s="47">
        <v>1</v>
      </c>
      <c r="J58" s="47"/>
      <c r="O58" s="48"/>
      <c r="R58" s="48"/>
    </row>
    <row r="59" spans="1:18">
      <c r="A59" s="43">
        <v>43125</v>
      </c>
      <c r="B59" s="57">
        <f t="shared" si="3"/>
        <v>5</v>
      </c>
      <c r="C59" s="58"/>
      <c r="D59" s="58"/>
      <c r="E59" s="58"/>
      <c r="F59" s="47"/>
      <c r="G59" s="47">
        <v>6</v>
      </c>
      <c r="H59" s="47">
        <v>3</v>
      </c>
      <c r="I59" s="47">
        <v>2</v>
      </c>
      <c r="J59" s="47"/>
      <c r="O59" s="48"/>
      <c r="R59" s="48"/>
    </row>
    <row r="60" spans="1:18">
      <c r="A60" s="43">
        <v>43126</v>
      </c>
      <c r="B60" s="57">
        <f t="shared" si="3"/>
        <v>6</v>
      </c>
      <c r="E60" s="47"/>
      <c r="F60" s="47"/>
      <c r="G60" s="47">
        <v>3.5</v>
      </c>
      <c r="H60" s="47"/>
      <c r="I60" s="47"/>
      <c r="J60" s="47"/>
      <c r="O60" s="48"/>
      <c r="R60" s="48"/>
    </row>
    <row r="61" spans="1:18">
      <c r="A61" s="43">
        <v>43127</v>
      </c>
      <c r="B61" s="57">
        <f t="shared" si="3"/>
        <v>7</v>
      </c>
      <c r="E61" s="47"/>
      <c r="F61" s="47">
        <v>3</v>
      </c>
      <c r="G61" s="47">
        <v>2</v>
      </c>
      <c r="H61" s="47"/>
      <c r="I61" s="47"/>
      <c r="J61" s="47"/>
      <c r="O61" s="48"/>
      <c r="R61" s="48"/>
    </row>
    <row r="62" spans="1:18">
      <c r="A62" s="43">
        <v>43128</v>
      </c>
      <c r="B62" s="57">
        <f t="shared" si="3"/>
        <v>1</v>
      </c>
      <c r="E62" s="47"/>
      <c r="F62" s="47">
        <v>1</v>
      </c>
      <c r="G62" s="47">
        <v>11</v>
      </c>
      <c r="H62" s="47">
        <v>1</v>
      </c>
      <c r="I62" s="47">
        <v>1</v>
      </c>
      <c r="J62" s="47"/>
      <c r="O62" s="48"/>
      <c r="R62" s="48"/>
    </row>
    <row r="63" spans="1:18">
      <c r="A63" s="43">
        <v>43129</v>
      </c>
      <c r="B63" s="57">
        <f t="shared" si="3"/>
        <v>2</v>
      </c>
      <c r="E63" s="47"/>
      <c r="F63" s="47">
        <v>3</v>
      </c>
      <c r="G63" s="47">
        <v>1</v>
      </c>
      <c r="H63" s="47">
        <v>1</v>
      </c>
      <c r="I63" s="47">
        <v>1</v>
      </c>
      <c r="J63" s="47"/>
      <c r="O63" s="48"/>
      <c r="R63" s="48"/>
    </row>
    <row r="64" spans="1:18">
      <c r="A64" s="43">
        <v>43130</v>
      </c>
      <c r="B64" s="57">
        <f t="shared" ref="B64" si="4">WEEKDAY(A64)</f>
        <v>3</v>
      </c>
      <c r="E64" s="47"/>
      <c r="F64" s="47"/>
      <c r="G64" s="47">
        <v>2</v>
      </c>
      <c r="H64" s="47"/>
      <c r="I64" s="47"/>
      <c r="J64" s="47"/>
      <c r="O64" s="48"/>
      <c r="R64" s="48"/>
    </row>
    <row r="65" spans="1:18">
      <c r="A65" s="43">
        <v>43131</v>
      </c>
      <c r="B65" s="57">
        <f t="shared" ref="B65" si="5">WEEKDAY(A65)</f>
        <v>4</v>
      </c>
      <c r="E65" s="47"/>
      <c r="F65" s="47">
        <v>1</v>
      </c>
      <c r="G65" s="47">
        <v>5.5</v>
      </c>
      <c r="H65" s="47"/>
      <c r="I65" s="47"/>
      <c r="J65" s="47"/>
      <c r="O65" s="48"/>
      <c r="R65" s="48"/>
    </row>
    <row r="66" spans="1:18">
      <c r="A66" s="43">
        <v>43132</v>
      </c>
      <c r="B66" s="57">
        <f t="shared" ref="B66" si="6">WEEKDAY(A66)</f>
        <v>5</v>
      </c>
      <c r="E66" s="47"/>
      <c r="F66" s="47">
        <v>2</v>
      </c>
      <c r="G66" s="47">
        <v>2</v>
      </c>
      <c r="H66" s="47">
        <v>1</v>
      </c>
      <c r="I66" s="47"/>
      <c r="J66" s="47"/>
      <c r="L66" s="59"/>
      <c r="O66" s="48"/>
      <c r="R66" s="48"/>
    </row>
    <row r="67" spans="1:18">
      <c r="A67" s="43">
        <v>43133</v>
      </c>
      <c r="B67" s="57">
        <f t="shared" ref="B67" si="7">WEEKDAY(A67)</f>
        <v>6</v>
      </c>
      <c r="E67" s="47"/>
      <c r="F67" s="47"/>
      <c r="G67" s="47">
        <v>3</v>
      </c>
      <c r="H67" s="47"/>
      <c r="I67" s="47"/>
      <c r="J67" s="47"/>
      <c r="L67" s="59"/>
      <c r="O67" s="48"/>
      <c r="R67" s="48"/>
    </row>
    <row r="68" spans="1:18">
      <c r="A68" s="43">
        <v>43134</v>
      </c>
      <c r="B68" s="57">
        <f t="shared" ref="B68" si="8">WEEKDAY(A68)</f>
        <v>7</v>
      </c>
      <c r="E68" s="47"/>
      <c r="F68" s="47">
        <v>2</v>
      </c>
      <c r="G68" s="47">
        <v>5</v>
      </c>
      <c r="H68" s="47"/>
      <c r="I68" s="47">
        <v>1</v>
      </c>
      <c r="J68" s="47"/>
      <c r="O68" s="48"/>
      <c r="R68" s="48"/>
    </row>
    <row r="69" spans="1:18">
      <c r="A69" s="43">
        <v>43135</v>
      </c>
      <c r="B69" s="57">
        <f t="shared" ref="B69" si="9">WEEKDAY(A69)</f>
        <v>1</v>
      </c>
      <c r="E69" s="47"/>
      <c r="F69" s="47"/>
      <c r="G69" s="47">
        <v>4</v>
      </c>
      <c r="H69" s="47"/>
      <c r="I69" s="47"/>
      <c r="J69" s="47"/>
      <c r="O69" s="48"/>
      <c r="R69" s="48"/>
    </row>
    <row r="70" spans="1:18">
      <c r="A70" s="43">
        <v>43136</v>
      </c>
      <c r="B70" s="57">
        <f t="shared" ref="B70" si="10">WEEKDAY(A70)</f>
        <v>2</v>
      </c>
      <c r="E70" s="47"/>
      <c r="F70" s="47"/>
      <c r="G70" s="47">
        <v>1</v>
      </c>
      <c r="H70" s="47"/>
      <c r="I70" s="47"/>
      <c r="J70" s="47"/>
      <c r="O70" s="48"/>
      <c r="R70" s="48"/>
    </row>
    <row r="71" spans="1:18">
      <c r="A71" s="43">
        <v>43137</v>
      </c>
      <c r="B71" s="57">
        <f t="shared" ref="B71" si="11">WEEKDAY(A71)</f>
        <v>3</v>
      </c>
      <c r="E71" s="47"/>
      <c r="F71" s="47"/>
      <c r="G71" s="47">
        <v>1</v>
      </c>
      <c r="H71" s="47"/>
      <c r="I71" s="47"/>
      <c r="J71" s="47"/>
      <c r="O71" s="48"/>
      <c r="R71" s="48"/>
    </row>
    <row r="72" spans="1:18">
      <c r="A72" s="43">
        <v>43138</v>
      </c>
      <c r="B72" s="57">
        <f t="shared" ref="B72:B73" si="12">WEEKDAY(A72)</f>
        <v>4</v>
      </c>
      <c r="E72" s="47"/>
      <c r="F72" s="47"/>
      <c r="G72" s="46"/>
      <c r="H72" s="47"/>
      <c r="I72" s="47"/>
      <c r="J72" s="47"/>
      <c r="O72" s="48"/>
      <c r="R72" s="48"/>
    </row>
    <row r="73" spans="1:18">
      <c r="A73" s="43">
        <v>43139</v>
      </c>
      <c r="B73" s="57">
        <f t="shared" si="12"/>
        <v>5</v>
      </c>
      <c r="E73" s="47"/>
      <c r="F73" s="47">
        <v>1</v>
      </c>
      <c r="G73" s="47">
        <v>5</v>
      </c>
      <c r="H73" s="47"/>
      <c r="I73" s="47">
        <v>1</v>
      </c>
      <c r="J73" s="47"/>
      <c r="O73" s="48"/>
      <c r="R73" s="48"/>
    </row>
    <row r="74" spans="1:18">
      <c r="A74" s="43">
        <v>43140</v>
      </c>
      <c r="B74" s="57">
        <f t="shared" ref="B74" si="13">WEEKDAY(A74)</f>
        <v>6</v>
      </c>
      <c r="E74" s="47"/>
      <c r="F74" s="47">
        <v>2</v>
      </c>
      <c r="G74" s="47">
        <v>1</v>
      </c>
      <c r="H74" s="47"/>
      <c r="I74" s="47"/>
      <c r="J74" s="47"/>
      <c r="O74" s="48"/>
      <c r="R74" s="48"/>
    </row>
    <row r="75" spans="1:18">
      <c r="A75" s="43">
        <v>43141</v>
      </c>
      <c r="B75" s="57">
        <f t="shared" ref="B75" si="14">WEEKDAY(A75)</f>
        <v>7</v>
      </c>
      <c r="E75" s="47"/>
      <c r="F75" s="47"/>
      <c r="G75" s="46"/>
      <c r="H75" s="47"/>
      <c r="I75" s="47"/>
      <c r="J75" s="47"/>
      <c r="O75" s="48"/>
      <c r="R75" s="48"/>
    </row>
    <row r="76" spans="1:18">
      <c r="A76" s="43">
        <v>43142</v>
      </c>
      <c r="B76" s="57">
        <f t="shared" ref="B76" si="15">WEEKDAY(A76)</f>
        <v>1</v>
      </c>
      <c r="E76" s="47"/>
      <c r="F76" s="47">
        <v>2</v>
      </c>
      <c r="G76" s="47">
        <v>3</v>
      </c>
      <c r="H76" s="47">
        <v>2</v>
      </c>
      <c r="I76" s="47">
        <v>2</v>
      </c>
      <c r="J76" s="47"/>
      <c r="O76" s="48"/>
      <c r="R76" s="48"/>
    </row>
    <row r="77" spans="1:18">
      <c r="A77" s="43">
        <v>43143</v>
      </c>
      <c r="B77" s="57">
        <f t="shared" ref="B77:B78" si="16">WEEKDAY(A77)</f>
        <v>2</v>
      </c>
      <c r="E77" s="47"/>
      <c r="F77" s="47"/>
      <c r="G77" s="46"/>
      <c r="H77" s="47"/>
      <c r="I77" s="47"/>
      <c r="J77" s="47"/>
      <c r="O77" s="48"/>
      <c r="R77" s="48"/>
    </row>
    <row r="78" spans="1:18">
      <c r="A78" s="43">
        <v>43144</v>
      </c>
      <c r="B78" s="57">
        <f t="shared" si="16"/>
        <v>3</v>
      </c>
      <c r="E78" s="47"/>
      <c r="F78" s="47"/>
      <c r="G78" s="47">
        <v>6</v>
      </c>
      <c r="H78" s="47">
        <v>1</v>
      </c>
      <c r="I78" s="47">
        <v>1</v>
      </c>
      <c r="J78" s="47"/>
      <c r="O78" s="48"/>
      <c r="R78" s="48"/>
    </row>
    <row r="79" spans="1:18">
      <c r="A79" s="43">
        <v>43145</v>
      </c>
      <c r="B79" s="57">
        <f t="shared" ref="B79" si="17">WEEKDAY(A79)</f>
        <v>4</v>
      </c>
      <c r="E79" s="47"/>
      <c r="F79" s="47"/>
      <c r="G79" s="47">
        <v>2.5</v>
      </c>
      <c r="H79" s="47"/>
      <c r="I79" s="47"/>
      <c r="J79" s="47"/>
      <c r="O79" s="48"/>
      <c r="R79" s="48"/>
    </row>
    <row r="80" spans="1:18">
      <c r="A80" s="43">
        <v>43146</v>
      </c>
      <c r="B80" s="57">
        <f t="shared" ref="B80:B84" si="18">WEEKDAY(A80)</f>
        <v>5</v>
      </c>
      <c r="E80" s="47"/>
      <c r="F80" s="47"/>
      <c r="G80" s="46"/>
      <c r="H80" s="47"/>
      <c r="I80" s="47"/>
      <c r="J80" s="47"/>
      <c r="O80" s="48"/>
      <c r="R80" s="48"/>
    </row>
    <row r="81" spans="1:18">
      <c r="A81" s="43">
        <v>43147</v>
      </c>
      <c r="B81" s="57">
        <f t="shared" si="18"/>
        <v>6</v>
      </c>
      <c r="E81" s="47"/>
      <c r="F81" s="47"/>
      <c r="G81" s="47">
        <v>1</v>
      </c>
      <c r="H81" s="47"/>
      <c r="I81" s="47"/>
      <c r="J81" s="47"/>
      <c r="O81" s="48"/>
      <c r="R81" s="48"/>
    </row>
    <row r="82" spans="1:18">
      <c r="A82" s="43">
        <v>43148</v>
      </c>
      <c r="B82" s="57">
        <f t="shared" si="18"/>
        <v>7</v>
      </c>
      <c r="E82" s="47"/>
      <c r="F82" s="47"/>
      <c r="G82" s="46"/>
      <c r="H82" s="47"/>
      <c r="I82" s="47"/>
      <c r="J82" s="47"/>
      <c r="O82" s="48"/>
      <c r="R82" s="48"/>
    </row>
    <row r="83" spans="1:18">
      <c r="A83" s="43">
        <v>43149</v>
      </c>
      <c r="B83" s="57">
        <f t="shared" si="18"/>
        <v>1</v>
      </c>
      <c r="E83" s="47"/>
      <c r="F83" s="47">
        <v>1</v>
      </c>
      <c r="G83" s="47">
        <v>3</v>
      </c>
      <c r="H83" s="47"/>
      <c r="I83" s="47"/>
      <c r="J83" s="47"/>
      <c r="O83" s="48"/>
      <c r="R83" s="48"/>
    </row>
    <row r="84" spans="1:18">
      <c r="A84" s="43">
        <v>43150</v>
      </c>
      <c r="B84" s="57">
        <f t="shared" si="18"/>
        <v>2</v>
      </c>
      <c r="E84" s="47"/>
      <c r="F84" s="47"/>
      <c r="G84" s="47">
        <v>6.5</v>
      </c>
      <c r="H84" s="47">
        <v>1</v>
      </c>
      <c r="I84" s="47">
        <v>1</v>
      </c>
      <c r="J84" s="47"/>
      <c r="O84" s="48"/>
      <c r="R84" s="48"/>
    </row>
    <row r="85" spans="1:18">
      <c r="A85" s="43">
        <v>43151</v>
      </c>
      <c r="B85" s="57">
        <f t="shared" ref="B85" si="19">WEEKDAY(A85)</f>
        <v>3</v>
      </c>
      <c r="E85" s="47"/>
      <c r="F85" s="47"/>
      <c r="G85" s="46"/>
      <c r="H85" s="47"/>
      <c r="I85" s="47"/>
      <c r="J85" s="47"/>
      <c r="O85" s="48"/>
      <c r="R85" s="48"/>
    </row>
    <row r="86" spans="1:18">
      <c r="A86" s="43">
        <v>43152</v>
      </c>
      <c r="B86" s="57">
        <f t="shared" ref="B86:B88" si="20">WEEKDAY(A86)</f>
        <v>4</v>
      </c>
      <c r="E86" s="47"/>
      <c r="F86" s="47"/>
      <c r="G86" s="47">
        <v>1</v>
      </c>
      <c r="H86" s="47"/>
      <c r="I86" s="47"/>
      <c r="J86" s="47"/>
      <c r="O86" s="48"/>
      <c r="R86" s="48"/>
    </row>
    <row r="87" spans="1:18">
      <c r="A87" s="43">
        <v>43153</v>
      </c>
      <c r="B87" s="57">
        <f t="shared" si="20"/>
        <v>5</v>
      </c>
      <c r="E87" s="47"/>
      <c r="F87" s="47"/>
      <c r="G87" s="47">
        <v>5</v>
      </c>
      <c r="H87" s="47"/>
      <c r="I87" s="47"/>
      <c r="J87" s="47"/>
      <c r="O87" s="48"/>
      <c r="R87" s="48"/>
    </row>
    <row r="88" spans="1:18">
      <c r="A88" s="43">
        <v>43154</v>
      </c>
      <c r="B88" s="57">
        <f t="shared" si="20"/>
        <v>6</v>
      </c>
      <c r="E88" s="47"/>
      <c r="F88" s="47">
        <v>2</v>
      </c>
      <c r="G88" s="47">
        <v>1</v>
      </c>
      <c r="H88" s="47"/>
      <c r="I88" s="47"/>
      <c r="J88" s="47"/>
      <c r="O88" s="48"/>
      <c r="R88" s="48"/>
    </row>
    <row r="89" spans="1:18">
      <c r="A89" s="43">
        <v>43155</v>
      </c>
      <c r="B89" s="57">
        <f t="shared" ref="B89" si="21">WEEKDAY(A89)</f>
        <v>7</v>
      </c>
      <c r="E89" s="47"/>
      <c r="F89" s="47"/>
      <c r="G89" s="47">
        <v>2</v>
      </c>
      <c r="H89" s="47">
        <v>1</v>
      </c>
      <c r="I89" s="47">
        <v>1</v>
      </c>
      <c r="J89" s="47"/>
      <c r="O89" s="48"/>
      <c r="R89" s="48"/>
    </row>
    <row r="90" spans="1:18">
      <c r="A90" s="43">
        <v>43156</v>
      </c>
      <c r="B90" s="57">
        <f t="shared" ref="B90" si="22">WEEKDAY(A90)</f>
        <v>1</v>
      </c>
      <c r="E90" s="47"/>
      <c r="F90" s="47"/>
      <c r="G90" s="46"/>
      <c r="H90" s="47"/>
      <c r="I90" s="47"/>
      <c r="J90" s="47"/>
      <c r="O90" s="48"/>
      <c r="R90" s="48"/>
    </row>
    <row r="91" spans="1:18">
      <c r="A91" s="43">
        <v>43157</v>
      </c>
      <c r="B91" s="57">
        <f t="shared" ref="B91" si="23">WEEKDAY(A91)</f>
        <v>2</v>
      </c>
      <c r="E91" s="47"/>
      <c r="F91" s="47"/>
      <c r="G91" s="47">
        <v>6.5</v>
      </c>
      <c r="H91" s="47">
        <v>1</v>
      </c>
      <c r="I91" s="47"/>
      <c r="J91" s="47"/>
      <c r="O91" s="48"/>
      <c r="R91" s="48"/>
    </row>
    <row r="92" spans="1:18">
      <c r="A92" s="43">
        <v>43158</v>
      </c>
      <c r="B92" s="57">
        <f t="shared" ref="B92" si="24">WEEKDAY(A92)</f>
        <v>3</v>
      </c>
      <c r="E92" s="47"/>
      <c r="F92" s="47"/>
      <c r="G92" s="47"/>
      <c r="H92" s="47"/>
      <c r="I92" s="47"/>
      <c r="J92" s="47"/>
      <c r="O92" s="48"/>
      <c r="R92" s="48"/>
    </row>
    <row r="93" spans="1:18" s="44" customFormat="1">
      <c r="B93" s="45"/>
      <c r="C93" s="45"/>
      <c r="D93" s="45"/>
      <c r="E93" s="45"/>
      <c r="K93" s="45"/>
      <c r="L93" s="45"/>
      <c r="M93" s="45"/>
    </row>
    <row r="94" spans="1:18">
      <c r="C94" s="5">
        <f t="shared" ref="C94:I94" si="25">SUM(C3:C93)</f>
        <v>10</v>
      </c>
      <c r="D94" s="5">
        <f t="shared" si="25"/>
        <v>49</v>
      </c>
      <c r="E94" s="5">
        <f t="shared" si="25"/>
        <v>7</v>
      </c>
      <c r="F94" s="5">
        <f t="shared" si="25"/>
        <v>141</v>
      </c>
      <c r="G94" s="5">
        <f t="shared" si="25"/>
        <v>201.5</v>
      </c>
      <c r="H94" s="5">
        <f t="shared" si="25"/>
        <v>41</v>
      </c>
      <c r="I94" s="5">
        <f t="shared" si="25"/>
        <v>47</v>
      </c>
    </row>
    <row r="95" spans="1:18">
      <c r="E95" s="56">
        <f>E94/$D94</f>
        <v>0.14285714285714285</v>
      </c>
      <c r="F95" s="5"/>
      <c r="G95" s="56">
        <f>G94/$F94</f>
        <v>1.4290780141843971</v>
      </c>
      <c r="H95" s="56">
        <f>H94/$F94</f>
        <v>0.29078014184397161</v>
      </c>
      <c r="I95" s="56">
        <f>I94/$F94</f>
        <v>0.33333333333333331</v>
      </c>
    </row>
    <row r="96" spans="1:18">
      <c r="F96" s="47"/>
    </row>
    <row r="102" spans="8:8">
      <c r="H102" s="5"/>
    </row>
    <row r="103" spans="8:8">
      <c r="H103"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424</v>
      </c>
      <c r="B1" s="50" t="s">
        <v>425</v>
      </c>
    </row>
    <row r="2" spans="1:2">
      <c r="A2" s="50" t="s">
        <v>372</v>
      </c>
      <c r="B2" s="50" t="s">
        <v>448</v>
      </c>
    </row>
    <row r="3" spans="1:2">
      <c r="A3" s="50" t="s">
        <v>371</v>
      </c>
      <c r="B3" s="50" t="s">
        <v>447</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1">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2018-02-27T01:30:14Z</dcterms:modified>
</cp:coreProperties>
</file>