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 name="工作表1" sheetId="11" r:id="rId10"/>
  </sheets>
  <calcPr calcId="145621"/>
</workbook>
</file>

<file path=xl/calcChain.xml><?xml version="1.0" encoding="utf-8"?>
<calcChain xmlns="http://schemas.openxmlformats.org/spreadsheetml/2006/main">
  <c r="H123" i="8" l="1"/>
  <c r="H124" i="8" s="1"/>
  <c r="H122" i="8"/>
  <c r="H121" i="8"/>
  <c r="G119" i="8"/>
  <c r="B102" i="8"/>
  <c r="B103" i="8"/>
  <c r="B104" i="8"/>
  <c r="B105" i="8"/>
  <c r="B106" i="8"/>
  <c r="B107" i="8"/>
  <c r="B108" i="8"/>
  <c r="B109" i="8"/>
  <c r="B110" i="8"/>
  <c r="B111" i="8"/>
  <c r="B112" i="8"/>
  <c r="B113" i="8"/>
  <c r="B114" i="8"/>
  <c r="B115" i="8"/>
  <c r="B116" i="8"/>
  <c r="B117" i="8"/>
  <c r="H125" i="8" l="1"/>
  <c r="B99" i="8"/>
  <c r="B100" i="8"/>
  <c r="B101" i="8"/>
  <c r="B97" i="8" l="1"/>
  <c r="B98" i="8"/>
  <c r="B96" i="8" l="1"/>
  <c r="B95" i="8" l="1"/>
  <c r="B94" i="8" l="1"/>
  <c r="B93" i="8" l="1"/>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L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119" i="8" l="1"/>
  <c r="I119" i="8" l="1"/>
  <c r="L20" i="8" l="1"/>
  <c r="L19" i="8"/>
  <c r="J119" i="8" l="1"/>
  <c r="H119" i="8" l="1"/>
  <c r="P2" i="8" l="1"/>
  <c r="S7" i="8" l="1"/>
  <c r="T7" i="8" s="1"/>
  <c r="P7" i="8"/>
  <c r="S6" i="8"/>
  <c r="T6" i="8" s="1"/>
  <c r="P6" i="8"/>
  <c r="S5" i="8"/>
  <c r="T5" i="8" s="1"/>
  <c r="P5" i="8"/>
  <c r="S4" i="8"/>
  <c r="P4" i="8"/>
  <c r="S3" i="8"/>
  <c r="P3" i="8"/>
  <c r="S2" i="8"/>
  <c r="F119" i="8" l="1"/>
  <c r="I120" i="8" l="1"/>
  <c r="J120" i="8"/>
  <c r="H120" i="8"/>
  <c r="C119" i="8"/>
  <c r="D119" i="8"/>
  <c r="E120" i="8" l="1"/>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M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H20" authorId="0">
      <text>
        <r>
          <rPr>
            <b/>
            <sz val="9"/>
            <color indexed="81"/>
            <rFont val="Tahoma"/>
            <family val="2"/>
          </rPr>
          <t>樹田4-1
樹田35-1</t>
        </r>
      </text>
    </comment>
    <comment ref="H21" authorId="0">
      <text>
        <r>
          <rPr>
            <b/>
            <sz val="9"/>
            <color indexed="81"/>
            <rFont val="Tahoma"/>
            <family val="2"/>
          </rPr>
          <t>樹田38-1
樹田4-2</t>
        </r>
      </text>
    </comment>
    <comment ref="H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H23" authorId="0">
      <text>
        <r>
          <rPr>
            <b/>
            <sz val="9"/>
            <color indexed="81"/>
            <rFont val="Tahoma"/>
            <family val="2"/>
          </rPr>
          <t>樹田62-1
樹田26-1</t>
        </r>
      </text>
    </comment>
    <comment ref="J23" authorId="0">
      <text>
        <r>
          <rPr>
            <b/>
            <sz val="9"/>
            <color indexed="81"/>
            <rFont val="Tahoma"/>
            <family val="2"/>
          </rPr>
          <t>樹田4(2次)
樹田34(1次)
樹田5(1次)</t>
        </r>
      </text>
    </comment>
    <comment ref="H24" authorId="0">
      <text>
        <r>
          <rPr>
            <b/>
            <sz val="9"/>
            <color indexed="81"/>
            <rFont val="Tahoma"/>
            <family val="2"/>
          </rPr>
          <t>樹田34-2(5元包)</t>
        </r>
        <r>
          <rPr>
            <sz val="9"/>
            <color indexed="81"/>
            <rFont val="Tahoma"/>
            <family val="2"/>
          </rPr>
          <t xml:space="preserve">
</t>
        </r>
      </text>
    </comment>
    <comment ref="H25" authorId="0">
      <text>
        <r>
          <rPr>
            <b/>
            <sz val="9"/>
            <color indexed="81"/>
            <rFont val="Tahoma"/>
            <family val="2"/>
          </rPr>
          <t>樹田4-3(5元包)
樹田35-2(5元包)
樹田30-2(5元包)
樹田22-1(5元包)
樹田19-1(5元包)</t>
        </r>
      </text>
    </comment>
    <comment ref="J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H26" authorId="0">
      <text>
        <r>
          <rPr>
            <b/>
            <sz val="9"/>
            <color indexed="81"/>
            <rFont val="Tahoma"/>
            <family val="2"/>
          </rPr>
          <t>樹田62-2(5元包)
樹田54-2
樹田5-2(5元包)
樹田61-1(5元包)</t>
        </r>
      </text>
    </comment>
    <comment ref="J26" authorId="0">
      <text>
        <r>
          <rPr>
            <b/>
            <sz val="9"/>
            <color indexed="81"/>
            <rFont val="Tahoma"/>
            <family val="2"/>
          </rPr>
          <t>樹田62(2次)
樹田61(1次)</t>
        </r>
      </text>
    </comment>
    <comment ref="F27" authorId="0">
      <text>
        <r>
          <rPr>
            <b/>
            <sz val="9"/>
            <color indexed="81"/>
            <rFont val="Tahoma"/>
            <family val="2"/>
          </rPr>
          <t>樹田64</t>
        </r>
      </text>
    </comment>
    <comment ref="H27" authorId="0">
      <text>
        <r>
          <rPr>
            <b/>
            <sz val="9"/>
            <color indexed="81"/>
            <rFont val="Tahoma"/>
            <family val="2"/>
          </rPr>
          <t>樹田34-3(5元包)
樹田4-4(5元包)
樹田59-1</t>
        </r>
      </text>
    </comment>
    <comment ref="J27" authorId="0">
      <text>
        <r>
          <rPr>
            <b/>
            <sz val="9"/>
            <color indexed="81"/>
            <rFont val="Tahoma"/>
            <family val="2"/>
          </rPr>
          <t>樹田64(0次)</t>
        </r>
      </text>
    </comment>
    <comment ref="H28" authorId="0">
      <text>
        <r>
          <rPr>
            <b/>
            <sz val="9"/>
            <color indexed="81"/>
            <rFont val="Tahoma"/>
            <family val="2"/>
          </rPr>
          <t>樹田30-3(5元包)
樹田4-5(5元包)</t>
        </r>
      </text>
    </comment>
    <comment ref="H29" authorId="0">
      <text>
        <r>
          <rPr>
            <b/>
            <sz val="9"/>
            <color indexed="81"/>
            <rFont val="Tahoma"/>
            <family val="2"/>
          </rPr>
          <t>樹田46-2(5元包)
樹田35-3(5元包)
樹田22-2(5元包)
樹田5-3(5元包)</t>
        </r>
      </text>
    </comment>
    <comment ref="J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J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H31" authorId="0">
      <text>
        <r>
          <rPr>
            <b/>
            <sz val="9"/>
            <color indexed="81"/>
            <rFont val="Tahoma"/>
            <family val="2"/>
          </rPr>
          <t>樹田34-4(5元包)
樹田54-3(5元包)
樹田5-4(5元包)
樹田46-3(5元包)
樹田64-1(5元包)
樹田30-4(5元包)</t>
        </r>
      </text>
    </comment>
    <comment ref="J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H33" authorId="0">
      <text>
        <r>
          <rPr>
            <b/>
            <sz val="9"/>
            <color indexed="81"/>
            <rFont val="Tahoma"/>
            <family val="2"/>
          </rPr>
          <t xml:space="preserve">樹田41-1(5元包)
</t>
        </r>
      </text>
    </comment>
    <comment ref="J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H34" authorId="0">
      <text>
        <r>
          <rPr>
            <b/>
            <sz val="9"/>
            <color indexed="81"/>
            <rFont val="Tahoma"/>
            <family val="2"/>
          </rPr>
          <t>樹田35-4(5元包)
樹田78B-1
樹田54-4(5元包)</t>
        </r>
      </text>
    </comment>
    <comment ref="J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H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H36" authorId="0">
      <text>
        <r>
          <rPr>
            <b/>
            <sz val="9"/>
            <color indexed="81"/>
            <rFont val="Tahoma"/>
            <family val="2"/>
          </rPr>
          <t>樹田4-6(5元包)</t>
        </r>
      </text>
    </comment>
    <comment ref="J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H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H38" authorId="0">
      <text>
        <r>
          <rPr>
            <b/>
            <sz val="9"/>
            <color indexed="81"/>
            <rFont val="Tahoma"/>
            <charset val="1"/>
          </rPr>
          <t>樹田5-5(5元包)
樹田2-1(5元包)
樹田68B-1(5元包)</t>
        </r>
      </text>
    </comment>
    <comment ref="J38" authorId="0">
      <text>
        <r>
          <rPr>
            <b/>
            <sz val="9"/>
            <color indexed="81"/>
            <rFont val="Tahoma"/>
            <family val="2"/>
          </rPr>
          <t xml:space="preserve">樹田2(1次)
</t>
        </r>
      </text>
    </comment>
    <comment ref="F39" authorId="0">
      <text>
        <r>
          <rPr>
            <b/>
            <sz val="9"/>
            <color indexed="81"/>
            <rFont val="Tahoma"/>
            <family val="2"/>
          </rPr>
          <t>樹田109B</t>
        </r>
      </text>
    </comment>
    <comment ref="H39" authorId="0">
      <text>
        <r>
          <rPr>
            <b/>
            <sz val="9"/>
            <color indexed="81"/>
            <rFont val="Tahoma"/>
            <charset val="1"/>
          </rPr>
          <t>樹田5-6(5元包)
樹田90B-1(5元包)</t>
        </r>
      </text>
    </comment>
    <comment ref="J39" authorId="0">
      <text>
        <r>
          <rPr>
            <b/>
            <sz val="9"/>
            <color indexed="81"/>
            <rFont val="Tahoma"/>
            <family val="2"/>
          </rPr>
          <t xml:space="preserve">樹田90B(1次)
</t>
        </r>
      </text>
    </comment>
    <comment ref="F40" authorId="0">
      <text>
        <r>
          <rPr>
            <b/>
            <sz val="9"/>
            <color indexed="81"/>
            <rFont val="Tahoma"/>
            <family val="2"/>
          </rPr>
          <t>樹田110B-111B</t>
        </r>
      </text>
    </comment>
    <comment ref="H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H41" authorId="0">
      <text>
        <r>
          <rPr>
            <b/>
            <sz val="9"/>
            <color indexed="81"/>
            <rFont val="Tahoma"/>
            <family val="2"/>
          </rPr>
          <t>樹田54-5(5元包)
樹田92B-1(充4.5元)
樹田35-5(5元包)</t>
        </r>
      </text>
    </comment>
    <comment ref="H42" authorId="0">
      <text>
        <r>
          <rPr>
            <b/>
            <sz val="9"/>
            <color indexed="81"/>
            <rFont val="Tahoma"/>
            <charset val="1"/>
          </rPr>
          <t>樹田5-7(5元包)
樹田34-7(5元包2)</t>
        </r>
      </text>
    </comment>
    <comment ref="J42" authorId="0">
      <text>
        <r>
          <rPr>
            <b/>
            <sz val="9"/>
            <color indexed="81"/>
            <rFont val="Tahoma"/>
            <charset val="1"/>
          </rPr>
          <t>樹田34*2(7次)</t>
        </r>
      </text>
    </comment>
    <comment ref="H43" authorId="0">
      <text>
        <r>
          <rPr>
            <b/>
            <sz val="9"/>
            <color indexed="81"/>
            <rFont val="Tahoma"/>
            <charset val="1"/>
          </rPr>
          <t>林小姐回老家沒開門
樹田110B-1失敗
樹田2-2失敗(5元包)</t>
        </r>
      </text>
    </comment>
    <comment ref="H44" authorId="0">
      <text>
        <r>
          <rPr>
            <b/>
            <sz val="9"/>
            <color indexed="81"/>
            <rFont val="Tahoma"/>
            <charset val="1"/>
          </rPr>
          <t xml:space="preserve">樹田99B-1
</t>
        </r>
      </text>
    </comment>
    <comment ref="H45" authorId="0">
      <text>
        <r>
          <rPr>
            <b/>
            <sz val="9"/>
            <color indexed="81"/>
            <rFont val="Tahoma"/>
            <charset val="1"/>
          </rPr>
          <t>樹田110B-2
樹田4-7-7.5(5元包)
樹田54-6(5元包)
樹田34-8-9(5元包2)
樹田64-3-4(5元包)
樹田68B-2(5元包)</t>
        </r>
      </text>
    </comment>
    <comment ref="F46" authorId="0">
      <text>
        <r>
          <rPr>
            <b/>
            <sz val="9"/>
            <color indexed="81"/>
            <rFont val="Tahoma"/>
            <family val="2"/>
          </rPr>
          <t>樹田115B</t>
        </r>
      </text>
    </comment>
    <comment ref="H46" authorId="0">
      <text>
        <r>
          <rPr>
            <b/>
            <sz val="9"/>
            <color indexed="81"/>
            <rFont val="Tahoma"/>
            <charset val="1"/>
          </rPr>
          <t>樹田4-8-9(5元包)
樹田61-3(5元包)
樹田5-8(5元包)</t>
        </r>
      </text>
    </comment>
    <comment ref="H47" authorId="0">
      <text>
        <r>
          <rPr>
            <b/>
            <sz val="9"/>
            <color indexed="81"/>
            <rFont val="Tahoma"/>
            <charset val="1"/>
          </rPr>
          <t>林小姐出去玩沒開門</t>
        </r>
      </text>
    </comment>
    <comment ref="F48" authorId="0">
      <text>
        <r>
          <rPr>
            <b/>
            <sz val="9"/>
            <color indexed="81"/>
            <rFont val="Tahoma"/>
            <family val="2"/>
          </rPr>
          <t>樹田116B</t>
        </r>
      </text>
    </comment>
    <comment ref="H48" authorId="0">
      <text>
        <r>
          <rPr>
            <b/>
            <sz val="9"/>
            <color indexed="81"/>
            <rFont val="Tahoma"/>
            <family val="2"/>
          </rPr>
          <t>樹田38-2(5元包)
樹田70B-1(5元包)
樹田4-8(5元包)</t>
        </r>
      </text>
    </comment>
    <comment ref="J48" authorId="0">
      <text>
        <r>
          <rPr>
            <b/>
            <sz val="9"/>
            <color indexed="81"/>
            <rFont val="Tahoma"/>
            <charset val="1"/>
          </rPr>
          <t>樹田38(2次)</t>
        </r>
      </text>
    </comment>
    <comment ref="H49" authorId="0">
      <text>
        <r>
          <rPr>
            <b/>
            <sz val="9"/>
            <color indexed="81"/>
            <rFont val="Tahoma"/>
            <charset val="1"/>
          </rPr>
          <t>樹田34-10-11(5元包2)
樹田5-9(5元包)
樹田22-4(5元包)
樹田46-4-5(5元包)
樹田35-6(5元包)</t>
        </r>
      </text>
    </comment>
    <comment ref="H50" authorId="0">
      <text>
        <r>
          <rPr>
            <b/>
            <sz val="9"/>
            <color indexed="81"/>
            <rFont val="Tahoma"/>
            <charset val="1"/>
          </rPr>
          <t>樹田90B-2(5元包)
樹田96B-1(5元包)
樹田69B-1-2(5元包)</t>
        </r>
      </text>
    </comment>
    <comment ref="H51" authorId="0">
      <text>
        <r>
          <rPr>
            <b/>
            <sz val="9"/>
            <color indexed="81"/>
            <rFont val="Tahoma"/>
            <charset val="1"/>
          </rPr>
          <t>樹田34-12-13(5元包2)
樹田64-5-6(5元包)</t>
        </r>
      </text>
    </comment>
    <comment ref="H52" authorId="0">
      <text>
        <r>
          <rPr>
            <b/>
            <sz val="9"/>
            <color indexed="81"/>
            <rFont val="Tahoma"/>
            <charset val="1"/>
          </rPr>
          <t>樹田54-7(5元包)
樹田41-2(5元包)
樹田5-10-11(5元包)
樹田4-9(5元包)</t>
        </r>
      </text>
    </comment>
    <comment ref="H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H54" authorId="0">
      <text>
        <r>
          <rPr>
            <b/>
            <sz val="9"/>
            <color indexed="81"/>
            <rFont val="Tahoma"/>
            <charset val="1"/>
          </rPr>
          <t>樹田34-15(5元包2)
樹田22-5-5.5(5元包)
樹田90B-3(5元包)
樹田61-4(5元包)</t>
        </r>
      </text>
    </comment>
    <comment ref="J54" authorId="0">
      <text>
        <r>
          <rPr>
            <b/>
            <sz val="9"/>
            <color indexed="81"/>
            <rFont val="Tahoma"/>
            <charset val="1"/>
          </rPr>
          <t>樹田118B(0次)</t>
        </r>
      </text>
    </comment>
    <comment ref="F55" authorId="0">
      <text>
        <r>
          <rPr>
            <b/>
            <sz val="9"/>
            <color indexed="81"/>
            <rFont val="Tahoma"/>
            <family val="2"/>
          </rPr>
          <t>樹田119B-121B</t>
        </r>
      </text>
    </comment>
    <comment ref="H55" authorId="0">
      <text>
        <r>
          <rPr>
            <b/>
            <sz val="9"/>
            <color indexed="81"/>
            <rFont val="Tahoma"/>
            <charset val="1"/>
          </rPr>
          <t>樹田93B-1(5元包)
樹田46-6-7(5元包2)
樹田4-9.5(5元包)</t>
        </r>
      </text>
    </comment>
    <comment ref="J55" authorId="0">
      <text>
        <r>
          <rPr>
            <b/>
            <sz val="9"/>
            <color indexed="81"/>
            <rFont val="Tahoma"/>
            <family val="2"/>
          </rPr>
          <t xml:space="preserve">樹田46*2(5次)
</t>
        </r>
      </text>
    </comment>
    <comment ref="H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H58" authorId="0">
      <text>
        <r>
          <rPr>
            <b/>
            <sz val="9"/>
            <color indexed="81"/>
            <rFont val="Tahoma"/>
            <charset val="1"/>
          </rPr>
          <t>樹田41-4(5元包)
樹田4-10(5元包2)
樹田118B-1(5元包)</t>
        </r>
      </text>
    </comment>
    <comment ref="J58" authorId="0">
      <text>
        <r>
          <rPr>
            <b/>
            <sz val="9"/>
            <color indexed="81"/>
            <rFont val="Tahoma"/>
            <family val="2"/>
          </rPr>
          <t xml:space="preserve">樹田4*2(9次)
</t>
        </r>
      </text>
    </comment>
    <comment ref="H59" authorId="0">
      <text>
        <r>
          <rPr>
            <b/>
            <sz val="9"/>
            <color indexed="81"/>
            <rFont val="Tahoma"/>
            <charset val="1"/>
          </rPr>
          <t xml:space="preserve">樹田34-16-16.5(5元包3)
樹田87B-1(5元包)
樹田116B-1-3.5(5元包)
樹田75B-1(5元包)
</t>
        </r>
      </text>
    </comment>
    <comment ref="J59" authorId="0">
      <text>
        <r>
          <rPr>
            <b/>
            <sz val="9"/>
            <color indexed="81"/>
            <rFont val="Tahoma"/>
            <charset val="1"/>
          </rPr>
          <t>樹田34*3(16次)
樹田116B(0次)</t>
        </r>
      </text>
    </comment>
    <comment ref="H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H61" authorId="0">
      <text>
        <r>
          <rPr>
            <b/>
            <sz val="9"/>
            <color indexed="81"/>
            <rFont val="Tahoma"/>
            <charset val="1"/>
          </rPr>
          <t xml:space="preserve">樹田34-17-18(5元包3)
</t>
        </r>
      </text>
    </comment>
    <comment ref="F62" authorId="0">
      <text>
        <r>
          <rPr>
            <b/>
            <sz val="9"/>
            <color indexed="81"/>
            <rFont val="Tahoma"/>
            <family val="2"/>
          </rPr>
          <t>樹田125B</t>
        </r>
      </text>
    </comment>
    <comment ref="H62" authorId="0">
      <text>
        <r>
          <rPr>
            <b/>
            <sz val="9"/>
            <color indexed="81"/>
            <rFont val="Tahoma"/>
            <charset val="1"/>
          </rPr>
          <t>樹田35-9(5元包)
樹田34-19(5元包3)
樹田70B-2(5元包)
樹田118B-2(5元包)
樹田46-8-9(5元包2)
樹田64-7-8(5元包2)
樹田123B-1
樹田4-11-11.5(5元包2)
樹田68B-3.5(5元包)</t>
        </r>
      </text>
    </comment>
    <comment ref="J62" authorId="0">
      <text>
        <r>
          <rPr>
            <b/>
            <sz val="9"/>
            <color indexed="81"/>
            <rFont val="Tahoma"/>
            <family val="2"/>
          </rPr>
          <t>樹田64*2(6次)</t>
        </r>
      </text>
    </comment>
    <comment ref="F63" authorId="0">
      <text>
        <r>
          <rPr>
            <b/>
            <sz val="9"/>
            <color indexed="81"/>
            <rFont val="Tahoma"/>
            <family val="2"/>
          </rPr>
          <t>樹田126B-128B</t>
        </r>
      </text>
    </comment>
    <comment ref="H63" authorId="0">
      <text>
        <r>
          <rPr>
            <b/>
            <sz val="9"/>
            <color indexed="81"/>
            <rFont val="Tahoma"/>
            <charset val="1"/>
          </rPr>
          <t xml:space="preserve">樹田124B-1
</t>
        </r>
      </text>
    </comment>
    <comment ref="J63" authorId="0">
      <text>
        <r>
          <rPr>
            <b/>
            <sz val="9"/>
            <color indexed="81"/>
            <rFont val="Tahoma"/>
            <charset val="1"/>
          </rPr>
          <t>樹田127B(0次)</t>
        </r>
      </text>
    </comment>
    <comment ref="H64" authorId="0">
      <text>
        <r>
          <rPr>
            <b/>
            <sz val="9"/>
            <color indexed="81"/>
            <rFont val="Tahoma"/>
            <charset val="1"/>
          </rPr>
          <t>樹田124B-2
樹田67B-2(5元包)</t>
        </r>
      </text>
    </comment>
    <comment ref="F65" authorId="0">
      <text>
        <r>
          <rPr>
            <b/>
            <sz val="9"/>
            <color indexed="81"/>
            <rFont val="Tahoma"/>
            <family val="2"/>
          </rPr>
          <t>樹田129B</t>
        </r>
      </text>
    </comment>
    <comment ref="H65" authorId="0">
      <text>
        <r>
          <rPr>
            <b/>
            <sz val="9"/>
            <color indexed="81"/>
            <rFont val="Tahoma"/>
            <charset val="1"/>
          </rPr>
          <t>樹田4-12(5元包2)
樹田61-5(5元包)
樹田87B-2(5元包)
樹田2-3(5元包)
樹田4-13-13.5(5元包2)</t>
        </r>
      </text>
    </comment>
    <comment ref="F66" authorId="0">
      <text>
        <r>
          <rPr>
            <b/>
            <sz val="9"/>
            <color indexed="81"/>
            <rFont val="Tahoma"/>
            <family val="2"/>
          </rPr>
          <t>樹田130B-131B</t>
        </r>
      </text>
    </comment>
    <comment ref="H66" authorId="0">
      <text>
        <r>
          <rPr>
            <b/>
            <sz val="9"/>
            <color indexed="81"/>
            <rFont val="Tahoma"/>
            <charset val="1"/>
          </rPr>
          <t xml:space="preserve">樹田118B-3(5元包)
樹田125B-1
</t>
        </r>
      </text>
    </comment>
    <comment ref="H67" authorId="0">
      <text>
        <r>
          <rPr>
            <b/>
            <sz val="9"/>
            <color indexed="81"/>
            <rFont val="Tahoma"/>
            <charset val="1"/>
          </rPr>
          <t>樹田4-13.5-14.5(5元包2)
樹田64-9-10(5元包2)</t>
        </r>
      </text>
    </comment>
    <comment ref="F68" authorId="0">
      <text>
        <r>
          <rPr>
            <b/>
            <sz val="9"/>
            <color indexed="81"/>
            <rFont val="Tahoma"/>
            <family val="2"/>
          </rPr>
          <t>樹田132B-133B</t>
        </r>
      </text>
    </comment>
    <comment ref="H68" authorId="0">
      <text>
        <r>
          <rPr>
            <b/>
            <sz val="9"/>
            <color indexed="81"/>
            <rFont val="Tahoma"/>
            <charset val="1"/>
          </rPr>
          <t xml:space="preserve">樹田116B-4-7(5元包)
樹田5-12-13.5(5元包2)
</t>
        </r>
      </text>
    </comment>
    <comment ref="J68" authorId="0">
      <text>
        <r>
          <rPr>
            <b/>
            <sz val="9"/>
            <color indexed="81"/>
            <rFont val="Tahoma"/>
            <charset val="1"/>
          </rPr>
          <t>樹田5*2(11次)</t>
        </r>
      </text>
    </comment>
    <comment ref="H69" authorId="0">
      <text>
        <r>
          <rPr>
            <b/>
            <sz val="9"/>
            <color indexed="81"/>
            <rFont val="Tahoma"/>
            <charset val="1"/>
          </rPr>
          <t>樹田22-6-7(5元包)
樹田46-10-11(5元包2)</t>
        </r>
      </text>
    </comment>
    <comment ref="H70" authorId="0">
      <text>
        <r>
          <rPr>
            <b/>
            <sz val="9"/>
            <color indexed="81"/>
            <rFont val="Tahoma"/>
            <charset val="1"/>
          </rPr>
          <t xml:space="preserve">樹田4-15(5元包2)
</t>
        </r>
      </text>
    </comment>
    <comment ref="H71" authorId="0">
      <text>
        <r>
          <rPr>
            <b/>
            <sz val="9"/>
            <color indexed="81"/>
            <rFont val="Tahoma"/>
            <charset val="1"/>
          </rPr>
          <t>樹田87B-3(5元包)</t>
        </r>
      </text>
    </comment>
    <comment ref="F73" authorId="0">
      <text>
        <r>
          <rPr>
            <b/>
            <sz val="9"/>
            <color indexed="81"/>
            <rFont val="Tahoma"/>
            <family val="2"/>
          </rPr>
          <t>樹田134B</t>
        </r>
      </text>
    </comment>
    <comment ref="H73" authorId="0">
      <text>
        <r>
          <rPr>
            <b/>
            <sz val="9"/>
            <color indexed="81"/>
            <rFont val="Tahoma"/>
            <charset val="1"/>
          </rPr>
          <t xml:space="preserve">樹田64-11-12(5元包2)
樹田116B-8-11(5元包2)
</t>
        </r>
      </text>
    </comment>
    <comment ref="J73" authorId="0">
      <text>
        <r>
          <rPr>
            <b/>
            <sz val="9"/>
            <color indexed="81"/>
            <rFont val="Tahoma"/>
            <charset val="1"/>
          </rPr>
          <t>樹田116B*2(7次)</t>
        </r>
      </text>
    </comment>
    <comment ref="F74" authorId="0">
      <text>
        <r>
          <rPr>
            <b/>
            <sz val="9"/>
            <color indexed="81"/>
            <rFont val="Tahoma"/>
            <family val="2"/>
          </rPr>
          <t>樹田135B-136B</t>
        </r>
      </text>
    </comment>
    <comment ref="H74" authorId="0">
      <text>
        <r>
          <rPr>
            <b/>
            <sz val="9"/>
            <color indexed="81"/>
            <rFont val="Tahoma"/>
            <family val="2"/>
          </rPr>
          <t>樹田90B-4(5元包)</t>
        </r>
      </text>
    </comment>
    <comment ref="F76" authorId="0">
      <text>
        <r>
          <rPr>
            <b/>
            <sz val="9"/>
            <color indexed="81"/>
            <rFont val="Tahoma"/>
            <family val="2"/>
          </rPr>
          <t>樹田137B-138B</t>
        </r>
      </text>
    </comment>
    <comment ref="H76" authorId="0">
      <text>
        <r>
          <rPr>
            <b/>
            <sz val="9"/>
            <color indexed="81"/>
            <rFont val="Tahoma"/>
            <charset val="1"/>
          </rPr>
          <t>樹田134B-1(5元包)
樹田4-16(5元包3)
樹田127B-1(5元包)</t>
        </r>
      </text>
    </comment>
    <comment ref="J76" authorId="0">
      <text>
        <r>
          <rPr>
            <b/>
            <sz val="9"/>
            <color indexed="81"/>
            <rFont val="Tahoma"/>
            <family val="2"/>
          </rPr>
          <t xml:space="preserve">樹田134B(0次)
樹田4*3(15次)
</t>
        </r>
      </text>
    </comment>
    <comment ref="H78" authorId="0">
      <text>
        <r>
          <rPr>
            <b/>
            <sz val="9"/>
            <color indexed="81"/>
            <rFont val="Tahoma"/>
            <charset val="1"/>
          </rPr>
          <t xml:space="preserve">樹田90B-5(5元包)
樹田136B-1(5元包)
樹田134B-2-5(5元包)
</t>
        </r>
      </text>
    </comment>
    <comment ref="J78" authorId="0">
      <text>
        <r>
          <rPr>
            <b/>
            <sz val="9"/>
            <color indexed="81"/>
            <rFont val="Tahoma"/>
            <family val="2"/>
          </rPr>
          <t xml:space="preserve">樹田136B(0次)
</t>
        </r>
      </text>
    </comment>
    <comment ref="H79" authorId="0">
      <text>
        <r>
          <rPr>
            <b/>
            <sz val="9"/>
            <color indexed="81"/>
            <rFont val="Tahoma"/>
            <charset val="1"/>
          </rPr>
          <t xml:space="preserve">樹田4-17-18.5(5元包3)
</t>
        </r>
      </text>
    </comment>
    <comment ref="H81" authorId="0">
      <text>
        <r>
          <rPr>
            <b/>
            <sz val="9"/>
            <color indexed="81"/>
            <rFont val="Tahoma"/>
            <charset val="1"/>
          </rPr>
          <t xml:space="preserve">樹田134B-6(5元包)
</t>
        </r>
      </text>
    </comment>
    <comment ref="F83" authorId="0">
      <text>
        <r>
          <rPr>
            <b/>
            <sz val="9"/>
            <color indexed="81"/>
            <rFont val="Tahoma"/>
            <family val="2"/>
          </rPr>
          <t>樹田139B(首充4.5元得5+2元)</t>
        </r>
      </text>
    </comment>
    <comment ref="H83" authorId="0">
      <text>
        <r>
          <rPr>
            <b/>
            <sz val="9"/>
            <color indexed="81"/>
            <rFont val="Tahoma"/>
            <charset val="1"/>
          </rPr>
          <t xml:space="preserve">樹田136B-2-4(5元包)
</t>
        </r>
      </text>
    </comment>
    <comment ref="H84" authorId="0">
      <text>
        <r>
          <rPr>
            <b/>
            <sz val="9"/>
            <color indexed="81"/>
            <rFont val="Tahoma"/>
            <charset val="1"/>
          </rPr>
          <t xml:space="preserve">樹田139B-1-4(5元包)
樹田4-19-21(5元包3)
</t>
        </r>
      </text>
    </comment>
    <comment ref="J84" authorId="0">
      <text>
        <r>
          <rPr>
            <b/>
            <sz val="9"/>
            <color indexed="81"/>
            <rFont val="Tahoma"/>
            <family val="2"/>
          </rPr>
          <t xml:space="preserve">樹田139B(1次)
</t>
        </r>
      </text>
    </comment>
    <comment ref="H86" authorId="0">
      <text>
        <r>
          <rPr>
            <b/>
            <sz val="9"/>
            <color indexed="81"/>
            <rFont val="Tahoma"/>
            <charset val="1"/>
          </rPr>
          <t>樹田87B-4(5元包)</t>
        </r>
      </text>
    </comment>
    <comment ref="H87" authorId="0">
      <text>
        <r>
          <rPr>
            <b/>
            <sz val="9"/>
            <color indexed="81"/>
            <rFont val="Tahoma"/>
            <charset val="1"/>
          </rPr>
          <t>樹田136B-5(5元包)
樹田116B-12-14(5元包2)
樹田90B-6(5元包)</t>
        </r>
      </text>
    </comment>
    <comment ref="F88" authorId="0">
      <text>
        <r>
          <rPr>
            <b/>
            <sz val="9"/>
            <color indexed="81"/>
            <rFont val="Tahoma"/>
            <family val="2"/>
          </rPr>
          <t>樹田140B-141B</t>
        </r>
      </text>
    </comment>
    <comment ref="H88" authorId="0">
      <text>
        <r>
          <rPr>
            <b/>
            <sz val="9"/>
            <color indexed="81"/>
            <rFont val="Tahoma"/>
            <charset val="1"/>
          </rPr>
          <t>樹田127B-2(5元包)</t>
        </r>
      </text>
    </comment>
    <comment ref="H89" authorId="0">
      <text>
        <r>
          <rPr>
            <b/>
            <sz val="9"/>
            <color indexed="81"/>
            <rFont val="Tahoma"/>
            <charset val="1"/>
          </rPr>
          <t>樹田85B-1(5元包)
樹田136B-6(5元包)</t>
        </r>
      </text>
    </comment>
    <comment ref="J89" authorId="0">
      <text>
        <r>
          <rPr>
            <b/>
            <sz val="9"/>
            <color indexed="81"/>
            <rFont val="Tahoma"/>
            <family val="2"/>
          </rPr>
          <t xml:space="preserve">樹田85B(0次)
</t>
        </r>
      </text>
    </comment>
    <comment ref="H91" authorId="0">
      <text>
        <r>
          <rPr>
            <b/>
            <sz val="9"/>
            <color indexed="81"/>
            <rFont val="Tahoma"/>
            <charset val="1"/>
          </rPr>
          <t>樹田4-22-23.5(5元包3)
樹田136B-7(5元包)
樹田100B-1(5元包)
樹田69B-3-4(5元包)</t>
        </r>
      </text>
    </comment>
    <comment ref="H92" authorId="0">
      <text>
        <r>
          <rPr>
            <b/>
            <sz val="9"/>
            <color indexed="81"/>
            <rFont val="Tahoma"/>
            <charset val="1"/>
          </rPr>
          <t>樹田46-12-13(5元包2)
樹田102B-1(5元包)</t>
        </r>
      </text>
    </comment>
    <comment ref="H93" authorId="0">
      <text>
        <r>
          <rPr>
            <b/>
            <sz val="9"/>
            <color indexed="81"/>
            <rFont val="Tahoma"/>
            <charset val="1"/>
          </rPr>
          <t>樹田82B-1
樹田90B-7(5元包)
樹田64-13-14(5元包2)
樹田127B-3(5元包)
樹田116B-15-17(5元包3)</t>
        </r>
      </text>
    </comment>
    <comment ref="J93" authorId="0">
      <text>
        <r>
          <rPr>
            <b/>
            <sz val="9"/>
            <color indexed="81"/>
            <rFont val="Tahoma"/>
            <charset val="1"/>
          </rPr>
          <t>樹田116B*3(15次)</t>
        </r>
      </text>
    </comment>
    <comment ref="F94" authorId="0">
      <text>
        <r>
          <rPr>
            <b/>
            <sz val="9"/>
            <color indexed="81"/>
            <rFont val="Tahoma"/>
            <family val="2"/>
          </rPr>
          <t>樹田142B-145B</t>
        </r>
      </text>
    </comment>
    <comment ref="H94" authorId="0">
      <text>
        <r>
          <rPr>
            <b/>
            <sz val="9"/>
            <color indexed="81"/>
            <rFont val="Tahoma"/>
            <charset val="1"/>
          </rPr>
          <t>樹田61-6(5元包)
樹田4-25(5元包4)
樹田136B-8(5元包)</t>
        </r>
      </text>
    </comment>
    <comment ref="J94" authorId="0">
      <text>
        <r>
          <rPr>
            <b/>
            <sz val="9"/>
            <color indexed="81"/>
            <rFont val="Tahoma"/>
            <charset val="1"/>
          </rPr>
          <t>樹田4*4(24次)</t>
        </r>
      </text>
    </comment>
    <comment ref="H95" authorId="0">
      <text>
        <r>
          <rPr>
            <b/>
            <sz val="9"/>
            <color indexed="81"/>
            <rFont val="Tahoma"/>
            <charset val="1"/>
          </rPr>
          <t>樹田54-8(5元包)</t>
        </r>
      </text>
    </comment>
    <comment ref="F96" authorId="0">
      <text>
        <r>
          <rPr>
            <b/>
            <sz val="9"/>
            <color indexed="81"/>
            <rFont val="Tahoma"/>
            <family val="2"/>
          </rPr>
          <t>樹田146B</t>
        </r>
      </text>
    </comment>
    <comment ref="H96" authorId="0">
      <text>
        <r>
          <rPr>
            <b/>
            <sz val="9"/>
            <color indexed="81"/>
            <rFont val="Tahoma"/>
            <charset val="1"/>
          </rPr>
          <t>樹田4-26.5(5元包4)
樹田34-20-21(5元包3)
樹田127B-4(5元包)</t>
        </r>
      </text>
    </comment>
    <comment ref="H97" authorId="0">
      <text>
        <r>
          <rPr>
            <b/>
            <sz val="9"/>
            <color indexed="81"/>
            <rFont val="Tahoma"/>
            <charset val="1"/>
          </rPr>
          <t>樹田4-27(5元包4)
樹田70B-3(5元包)
樹田90B-8(5元包)
樹田123B-2-6(5元包)
樹田68B-5(5元包)
樹田75B-2(5元包)
樹田76B-1</t>
        </r>
      </text>
    </comment>
    <comment ref="J97" authorId="0">
      <text>
        <r>
          <rPr>
            <b/>
            <sz val="9"/>
            <color indexed="81"/>
            <rFont val="Tahoma"/>
            <charset val="1"/>
          </rPr>
          <t>樹田123B(1次)</t>
        </r>
      </text>
    </comment>
    <comment ref="H98" authorId="0">
      <text>
        <r>
          <rPr>
            <b/>
            <sz val="9"/>
            <color indexed="81"/>
            <rFont val="Tahoma"/>
            <charset val="1"/>
          </rPr>
          <t>樹田64-15-16(5元包2)
樹田2-4(5元包)</t>
        </r>
      </text>
    </comment>
    <comment ref="H99" authorId="0">
      <text>
        <r>
          <rPr>
            <b/>
            <sz val="9"/>
            <color indexed="81"/>
            <rFont val="Tahoma"/>
            <charset val="1"/>
          </rPr>
          <t xml:space="preserve">樹田54-9(5元包)
樹田4-28(5元包4)
樹田116B-18-21(5元包3)
樹田70B-3-5(5元包)
</t>
        </r>
      </text>
    </comment>
    <comment ref="H100" authorId="0">
      <text>
        <r>
          <rPr>
            <b/>
            <sz val="9"/>
            <color indexed="81"/>
            <rFont val="Tahoma"/>
            <charset val="1"/>
          </rPr>
          <t>樹田22-8(5元包)</t>
        </r>
      </text>
    </comment>
    <comment ref="H102" authorId="0">
      <text>
        <r>
          <rPr>
            <b/>
            <sz val="9"/>
            <color indexed="81"/>
            <rFont val="Tahoma"/>
            <charset val="1"/>
          </rPr>
          <t>樹田5-14-16(5元包2)</t>
        </r>
      </text>
    </comment>
    <comment ref="H103" authorId="0">
      <text>
        <r>
          <rPr>
            <b/>
            <sz val="9"/>
            <color indexed="81"/>
            <rFont val="Tahoma"/>
            <charset val="1"/>
          </rPr>
          <t>樹田34-22-23(5元包3)
樹田54-10(5元包)</t>
        </r>
      </text>
    </comment>
    <comment ref="H104" authorId="0">
      <text>
        <r>
          <rPr>
            <b/>
            <sz val="9"/>
            <color indexed="81"/>
            <rFont val="Tahoma"/>
            <charset val="1"/>
          </rPr>
          <t>樹田123B-7-9.5(5元包)
樹田69B-5-6(5元包)</t>
        </r>
      </text>
    </comment>
    <comment ref="H105" authorId="0">
      <text>
        <r>
          <rPr>
            <b/>
            <sz val="9"/>
            <color indexed="81"/>
            <rFont val="Tahoma"/>
            <charset val="1"/>
          </rPr>
          <t>樹田68B-6(5元包)</t>
        </r>
      </text>
    </comment>
    <comment ref="H106" authorId="0">
      <text>
        <r>
          <rPr>
            <b/>
            <sz val="9"/>
            <color indexed="81"/>
            <rFont val="Tahoma"/>
            <charset val="1"/>
          </rPr>
          <t>樹田61-7(5元包)
樹田5-17-17.5(5元包2)
樹田46-14-15(5元包2)
樹田77B-1(5元包)</t>
        </r>
      </text>
    </comment>
    <comment ref="H107" authorId="0">
      <text>
        <r>
          <rPr>
            <b/>
            <sz val="9"/>
            <color indexed="81"/>
            <rFont val="Tahoma"/>
            <charset val="1"/>
          </rPr>
          <t>樹田2-5(5元包)
樹田64-17-18(5元包2)
樹田41-6-8(5元包)
樹田22-9(5元包)</t>
        </r>
      </text>
    </comment>
    <comment ref="H108" authorId="0">
      <text>
        <r>
          <rPr>
            <b/>
            <sz val="9"/>
            <color indexed="81"/>
            <rFont val="Tahoma"/>
            <charset val="1"/>
          </rPr>
          <t>樹田34-24-25(5元包4)
樹田100B-2(5元包)</t>
        </r>
      </text>
    </comment>
    <comment ref="J108" authorId="0">
      <text>
        <r>
          <rPr>
            <b/>
            <sz val="9"/>
            <color indexed="81"/>
            <rFont val="Tahoma"/>
            <charset val="1"/>
          </rPr>
          <t>樹田34*4(23次)</t>
        </r>
      </text>
    </comment>
    <comment ref="H109" authorId="0">
      <text>
        <r>
          <rPr>
            <b/>
            <sz val="9"/>
            <color indexed="81"/>
            <rFont val="Tahoma"/>
            <charset val="1"/>
          </rPr>
          <t>樹田54-11(5元包2)
樹田5-18-20(5元包2)
樹田123B-10-13(5元包2)
樹田90B-9(5元包)</t>
        </r>
      </text>
    </comment>
    <comment ref="J109" authorId="0">
      <text>
        <r>
          <rPr>
            <b/>
            <sz val="9"/>
            <color indexed="81"/>
            <rFont val="Tahoma"/>
            <charset val="1"/>
          </rPr>
          <t>樹田54*2(10次)
樹田123B*2(9次)</t>
        </r>
      </text>
    </comment>
    <comment ref="F111" authorId="0">
      <text>
        <r>
          <rPr>
            <b/>
            <sz val="9"/>
            <color indexed="81"/>
            <rFont val="Tahoma"/>
            <family val="2"/>
          </rPr>
          <t>樹田147B</t>
        </r>
      </text>
    </comment>
    <comment ref="H111" authorId="0">
      <text>
        <r>
          <rPr>
            <b/>
            <sz val="9"/>
            <color indexed="81"/>
            <rFont val="Tahoma"/>
            <charset val="1"/>
          </rPr>
          <t>樹田134B-7-7.5(5元包)</t>
        </r>
      </text>
    </comment>
    <comment ref="F112" authorId="0">
      <text>
        <r>
          <rPr>
            <b/>
            <sz val="9"/>
            <color indexed="81"/>
            <rFont val="Tahoma"/>
            <family val="2"/>
          </rPr>
          <t>樹田148B-150B</t>
        </r>
      </text>
    </comment>
    <comment ref="H112" authorId="0">
      <text>
        <r>
          <rPr>
            <b/>
            <sz val="9"/>
            <color indexed="81"/>
            <rFont val="Tahoma"/>
            <charset val="1"/>
          </rPr>
          <t>樹田54-12(5元包2)
樹田22-10-11(5元包2)
樹田2-6(5元包)
樹田76B-2
樹田74B-1-1.5(5元包)
樹田75B-3(5元包)
樹田116B-22-25(5元包4)
樹田68B-7(5元包)</t>
        </r>
      </text>
    </comment>
    <comment ref="J112" authorId="0">
      <text>
        <r>
          <rPr>
            <b/>
            <sz val="9"/>
            <color indexed="81"/>
            <rFont val="Tahoma"/>
            <charset val="1"/>
          </rPr>
          <t>樹田22*2(9次)
樹田116B*4(21次)</t>
        </r>
      </text>
    </comment>
    <comment ref="F113" authorId="0">
      <text>
        <r>
          <rPr>
            <b/>
            <sz val="9"/>
            <color indexed="81"/>
            <rFont val="Tahoma"/>
            <family val="2"/>
          </rPr>
          <t>樹田151B-152B</t>
        </r>
      </text>
    </comment>
    <comment ref="H113" authorId="0">
      <text>
        <r>
          <rPr>
            <b/>
            <sz val="9"/>
            <color indexed="81"/>
            <rFont val="Tahoma"/>
            <charset val="1"/>
          </rPr>
          <t>樹田127B-5(5元包)
樹田4-29-30.5(5元包4)
樹田34-26-27(5元包4)
樹田61-8(5元包)
樹田19-2(5元包)</t>
        </r>
      </text>
    </comment>
    <comment ref="F114" authorId="0">
      <text>
        <r>
          <rPr>
            <b/>
            <sz val="9"/>
            <color indexed="81"/>
            <rFont val="Tahoma"/>
            <family val="2"/>
          </rPr>
          <t>樹田153B-156B</t>
        </r>
      </text>
    </comment>
    <comment ref="H115" authorId="0">
      <text>
        <r>
          <rPr>
            <b/>
            <sz val="9"/>
            <color indexed="81"/>
            <rFont val="Tahoma"/>
            <charset val="1"/>
          </rPr>
          <t>樹田54-13(5元包2)
樹田148B-1</t>
        </r>
      </text>
    </comment>
    <comment ref="H116" authorId="0">
      <text>
        <r>
          <rPr>
            <b/>
            <sz val="9"/>
            <color indexed="81"/>
            <rFont val="Tahoma"/>
            <charset val="1"/>
          </rPr>
          <t>樹田4-31-32(5元包5)
樹田127B-6(5元包)
樹田136B-9(5元包)</t>
        </r>
      </text>
    </comment>
    <comment ref="J116" authorId="0">
      <text>
        <r>
          <rPr>
            <b/>
            <sz val="9"/>
            <color indexed="81"/>
            <rFont val="Tahoma"/>
            <charset val="1"/>
          </rPr>
          <t>樹田4*5(30次)</t>
        </r>
      </text>
    </comment>
    <comment ref="H117" authorId="0">
      <text>
        <r>
          <rPr>
            <b/>
            <sz val="9"/>
            <color indexed="81"/>
            <rFont val="Tahoma"/>
            <charset val="1"/>
          </rPr>
          <t>樹田54-14(5元包2)
樹田4-33(5元包5)
樹田22-12(5元包2)</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<sst xmlns="http://schemas.openxmlformats.org/spreadsheetml/2006/main" count="846" uniqueCount="455">
  <si>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</si>
  <si>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</si>
  <si>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</si>
  <si>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</si>
  <si>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</si>
  <si>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</si>
  <si>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</si>
  <si>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</si>
  <si>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</si>
  <si>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</si>
  <si>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</si>
  <si>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</si>
  <si>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</si>
  <si>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</si>
  <si>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</si>
  <si>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</si>
  <si>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</si>
  <si>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</si>
  <si>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</si>
  <si>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</si>
  <si>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</si>
  <si>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</si>
  <si>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</si>
  <si>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</si>
  <si>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</si>
  <si>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</si>
  <si>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</si>
  <si>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</si>
  <si>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</si>
  <si>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</si>
  <si>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</si>
  <si>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</si>
  <si>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</si>
  <si>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</si>
  <si>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</si>
  <si>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</si>
  <si>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</si>
  <si>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</si>
  <si>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</si>
  <si>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</si>
  <si>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</si>
  <si>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</si>
  <si>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</si>
  <si>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</si>
  <si>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</si>
  <si>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</si>
  <si>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</si>
  <si>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</si>
  <si>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</si>
  <si>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</si>
  <si>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</si>
  <si>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</si>
  <si>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</si>
  <si>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</si>
  <si>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</si>
  <si>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</si>
  <si>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</si>
  <si>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</si>
  <si>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</si>
  <si>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</si>
  <si>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</si>
  <si>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</si>
  <si>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</si>
  <si>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</si>
  <si>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</si>
  <si>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</si>
  <si>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</si>
  <si>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</si>
  <si>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</si>
  <si>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</si>
  <si>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</si>
  <si>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</si>
  <si>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</si>
  <si>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</si>
  <si>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</si>
  <si>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</si>
  <si>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</si>
  <si>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</si>
  <si>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</si>
  <si>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</si>
  <si>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</si>
  <si>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</si>
  <si>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</si>
  <si>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</si>
  <si>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</si>
  <si>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</si>
  <si>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</si>
  <si>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</si>
  <si>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</si>
  <si>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</si>
  <si>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</si>
  <si>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</si>
  <si>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</si>
  <si>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</si>
  <si>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</si>
  <si>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</si>
  <si>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</si>
  <si>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</si>
  <si>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</si>
  <si>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</si>
  <si>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</si>
  <si>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</si>
  <si>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</si>
  <si>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</si>
  <si>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</si>
  <si>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</si>
  <si>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</si>
  <si>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</si>
  <si>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</si>
  <si>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</si>
  <si>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</si>
  <si>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</si>
  <si>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</si>
  <si>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</si>
  <si>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</si>
  <si>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</si>
  <si>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</si>
  <si>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</si>
  <si>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</si>
  <si>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</si>
  <si>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</si>
  <si>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</si>
  <si>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</si>
  <si>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</si>
  <si>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</si>
  <si>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</si>
  <si>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</si>
  <si>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</si>
  <si>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</si>
  <si>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</si>
  <si>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</si>
  <si>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</si>
  <si>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</si>
  <si>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</si>
  <si>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</si>
  <si>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</si>
  <si>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</si>
  <si>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</si>
  <si>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</si>
  <si>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</si>
  <si>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</si>
  <si>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</si>
  <si>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</si>
  <si>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</si>
  <si>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</si>
  <si>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</si>
  <si>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</si>
  <si>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</si>
  <si>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</si>
  <si>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</si>
  <si>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</si>
  <si>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</si>
  <si>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</si>
  <si>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</si>
  <si>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</si>
  <si>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</si>
  <si>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</si>
  <si>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</si>
  <si>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</si>
  <si>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</si>
  <si>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</si>
  <si>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</si>
  <si>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</si>
  <si>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</si>
  <si>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</si>
  <si>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</si>
  <si>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</si>
  <si>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</si>
  <si>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</si>
  <si>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</si>
  <si>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</si>
  <si>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</si>
  <si>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</si>
  <si>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</si>
  <si>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</si>
  <si>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</si>
  <si>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</si>
  <si>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</si>
  <si>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</si>
  <si>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</si>
  <si>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</si>
  <si>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</si>
  <si>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</si>
  <si>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</si>
  <si>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</si>
  <si>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</si>
  <si>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</si>
  <si>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</si>
  <si>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</si>
  <si>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</si>
  <si>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</si>
  <si>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</si>
  <si>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</si>
  <si>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</si>
  <si>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</si>
  <si>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</si>
  <si>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</si>
  <si>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</si>
  <si>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</si>
  <si>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</si>
  <si>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</si>
  <si>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</si>
  <si>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</si>
  <si>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</si>
  <si>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</si>
  <si>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</si>
  <si>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</si>
  <si>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</si>
  <si>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</si>
  <si>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</si>
  <si>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</si>
  <si>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</si>
  <si>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</si>
  <si>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</si>
  <si>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</si>
  <si>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</si>
  <si>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</si>
  <si>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</si>
  <si>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</si>
  <si>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</si>
  <si>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</si>
  <si>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</si>
  <si>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</si>
  <si>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</si>
  <si>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</si>
  <si>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</si>
  <si>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</si>
  <si>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</si>
  <si>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</si>
  <si>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</si>
  <si>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</si>
  <si>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</si>
  <si>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</si>
  <si>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</si>
  <si>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</si>
  <si>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</si>
  <si>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</si>
  <si>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</si>
  <si>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</si>
  <si>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</si>
  <si>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</si>
  <si>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</si>
  <si>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</si>
  <si>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</si>
  <si>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</si>
  <si>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</si>
  <si>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</si>
  <si>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</si>
  <si>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</si>
  <si>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</si>
  <si>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</si>
  <si>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</si>
  <si>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</si>
  <si>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</si>
  <si>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</si>
  <si>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</si>
  <si>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</si>
  <si>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</si>
  <si>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</si>
  <si>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</si>
  <si>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</si>
  <si>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</si>
  <si>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</si>
  <si>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</si>
  <si>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</si>
  <si>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</si>
  <si>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</si>
  <si>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</si>
  <si>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</si>
  <si>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</si>
  <si>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</si>
  <si>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</si>
  <si>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</si>
  <si>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</si>
  <si>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</si>
  <si>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</si>
  <si>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</si>
  <si>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</si>
  <si>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</si>
  <si>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</si>
  <si>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</si>
  <si>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</si>
  <si>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</si>
  <si>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</si>
  <si>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</si>
  <si>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</si>
  <si>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</si>
  <si>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</si>
  <si>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</si>
  <si>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</si>
  <si>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</si>
  <si>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</si>
  <si>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</si>
  <si>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</si>
  <si>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</si>
  <si>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</si>
  <si>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</si>
  <si>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</si>
  <si>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</si>
  <si>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</si>
  <si>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</si>
  <si>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</si>
  <si>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</si>
  <si>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</si>
  <si>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</si>
  <si>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</si>
  <si>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</si>
  <si>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</si>
  <si>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</si>
  <si>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</si>
  <si>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</si>
  <si>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</si>
  <si>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</si>
  <si>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</si>
  <si>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</si>
  <si>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</si>
  <si>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</si>
  <si>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</si>
  <si>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</si>
  <si>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</si>
  <si>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</si>
  <si>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</si>
  <si>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</si>
  <si>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</si>
  <si>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</si>
  <si>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</si>
  <si>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</si>
  <si>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</si>
  <si>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</si>
  <si>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</si>
  <si>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</si>
  <si>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</si>
  <si>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</si>
  <si>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</si>
  <si>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</si>
  <si>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</si>
  <si>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</si>
  <si>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</si>
  <si>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</si>
  <si>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</si>
  <si>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</si>
  <si>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</si>
  <si>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</si>
  <si>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</si>
  <si>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</si>
  <si>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</si>
  <si>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</si>
  <si>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</si>
  <si>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</si>
  <si>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</si>
  <si>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</si>
  <si>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</si>
  <si>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</si>
  <si>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</si>
  <si>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</si>
  <si>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</si>
  <si>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</si>
  <si>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</si>
  <si>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</si>
  <si>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</si>
  <si>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</si>
  <si>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</si>
  <si>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</si>
  <si>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</si>
  <si>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</si>
  <si>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</si>
  <si>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</si>
  <si>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</si>
  <si>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</si>
  <si>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</si>
  <si>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</si>
  <si>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</si>
  <si>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</si>
  <si>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</si>
  <si>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</si>
  <si>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</si>
  <si>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</si>
  <si>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</si>
  <si>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</si>
  <si>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</si>
  <si>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</si>
  <si>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</si>
  <si>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</si>
  <si>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</si>
  <si>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</si>
  <si>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</si>
  <si>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</si>
  <si>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</si>
  <si>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</si>
  <si>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</si>
  <si>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</si>
  <si>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</si>
  <si>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</si>
  <si>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</si>
  <si>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</si>
  <si>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</si>
  <si>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</si>
  <si>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</si>
  <si>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</si>
  <si>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</si>
  <si>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</si>
  <si>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</si>
  <si>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</si>
  <si>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</si>
  <si>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</si>
  <si>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</si>
  <si>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</si>
  <si>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</si>
  <si>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</si>
  <si>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</si>
  <si>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</si>
  <si>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</si>
  <si>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</si>
  <si>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</si>
  <si>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</si>
  <si>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</si>
  <si>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</si>
  <si>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</si>
  <si>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</si>
  <si>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</si>
  <si>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</si>
  <si>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</si>
  <si>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</si>
  <si>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</si>
  <si>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</si>
  <si>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</si>
  <si>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</si>
  <si>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</si>
  <si>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</si>
  <si>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</si>
  <si>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</si>
  <si>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</si>
  <si>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</si>
  <si>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</si>
  <si>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</si>
  <si>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</si>
  <si>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</si>
  <si>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</si>
  <si>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</si>
  <si>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</si>
  <si>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</si>
  <si>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</si>
  <si>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</si>
  <si>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</si>
  <si>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</si>
  <si>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</si>
  <si>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</si>
  <si>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</si>
  <si>
    <t>回頭桶</t>
  </si>
  <si>
    <t>回頭人</t>
  </si>
  <si>
    <t>桶次</t>
  </si>
  <si>
    <t>桶/人</t>
  </si>
  <si>
    <t>日次</t>
  </si>
  <si>
    <t>人/日</t>
  </si>
  <si>
    <t>桶/日</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</si>
</sst>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4">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xf numFmtId="14" fontId="4" fillId="29" borderId="0" xfId="0" applyNumberFormat="1" applyFont="1" applyFill="1"/>
    <xf numFmtId="0" fontId="0" fillId="0" borderId="0" xfId="0" applyAlignment="1">
      <alignment horizontal="right"/>
    </xf>
    <xf numFmtId="1" fontId="0" fillId="0" borderId="0" xfId="0" applyNumberFormat="1" applyAlignment="1">
      <alignment horizontal="center"/>
    </xf>
    <xf numFmtId="2"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T128"/>
  <sheetViews>
    <sheetView tabSelected="1" workbookViewId="0">
      <pane ySplit="1" topLeftCell="A106" activePane="bottomLeft" state="frozen"/>
      <selection pane="bottomLeft" activeCell="H126" sqref="H126"/>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9" width="9.25" customWidth="1"/>
    <col min="10" max="11" width="10.375" customWidth="1"/>
    <col min="12" max="14" width="9" style="5"/>
    <col min="17" max="17" width="11.875" bestFit="1" customWidth="1"/>
    <col min="21" max="21" width="16.875" customWidth="1"/>
  </cols>
  <sheetData>
    <row r="1" spans="1:20">
      <c r="C1" s="5" t="s">
        <v>420</v>
      </c>
      <c r="D1" s="5" t="s">
        <v>421</v>
      </c>
      <c r="E1" s="5" t="s">
        <v>419</v>
      </c>
      <c r="F1" s="5" t="s">
        <v>422</v>
      </c>
      <c r="G1" s="5" t="s">
        <v>449</v>
      </c>
      <c r="H1" s="5" t="s">
        <v>448</v>
      </c>
      <c r="I1" s="5" t="s">
        <v>417</v>
      </c>
      <c r="J1" s="5" t="s">
        <v>418</v>
      </c>
      <c r="K1" s="5" t="s">
        <v>425</v>
      </c>
      <c r="L1" s="5" t="s">
        <v>365</v>
      </c>
      <c r="M1" s="5" t="s">
        <v>366</v>
      </c>
      <c r="N1" s="5" t="s">
        <v>367</v>
      </c>
      <c r="P1" s="5" t="s">
        <v>369</v>
      </c>
      <c r="Q1" s="5" t="s">
        <v>1</v>
      </c>
      <c r="R1" s="5" t="s">
        <v>368</v>
      </c>
      <c r="S1" s="5" t="s">
        <v>3</v>
      </c>
      <c r="T1" s="5" t="s">
        <v>370</v>
      </c>
    </row>
    <row r="2" spans="1:20">
      <c r="A2" s="5" t="s">
        <v>364</v>
      </c>
      <c r="C2" s="43">
        <v>43050</v>
      </c>
      <c r="D2" s="43">
        <v>43070</v>
      </c>
      <c r="E2" s="43"/>
      <c r="F2" s="43">
        <v>43083</v>
      </c>
      <c r="G2" s="43"/>
      <c r="H2" s="43"/>
      <c r="I2" s="43"/>
      <c r="J2" s="43">
        <v>43089</v>
      </c>
      <c r="K2" s="43"/>
      <c r="L2" s="5">
        <v>1</v>
      </c>
      <c r="N2" s="5">
        <v>1</v>
      </c>
      <c r="P2">
        <f>Q2/Q$2</f>
        <v>1</v>
      </c>
      <c r="Q2">
        <v>0.4</v>
      </c>
      <c r="R2">
        <v>1</v>
      </c>
      <c r="S2">
        <f>Q2*R2</f>
        <v>0.4</v>
      </c>
    </row>
    <row r="3" spans="1:20">
      <c r="A3" s="43">
        <v>43069</v>
      </c>
      <c r="B3" s="57">
        <f>WEEKDAY(A3)</f>
        <v>5</v>
      </c>
      <c r="C3" s="45">
        <v>5</v>
      </c>
      <c r="L3" s="46">
        <v>3</v>
      </c>
      <c r="M3" s="46">
        <v>2</v>
      </c>
      <c r="N3" s="46"/>
      <c r="P3">
        <f>Q3/Q$2</f>
        <v>0.74999999999999989</v>
      </c>
      <c r="Q3">
        <v>0.3</v>
      </c>
      <c r="R3">
        <v>3</v>
      </c>
      <c r="S3">
        <f t="shared" ref="S3:S7" si="0">Q3*R3</f>
        <v>0.89999999999999991</v>
      </c>
    </row>
    <row r="4" spans="1:20">
      <c r="A4" s="43">
        <v>43070</v>
      </c>
      <c r="B4" s="57">
        <f t="shared" ref="B4:B54" si="1">WEEKDAY(A4)</f>
        <v>6</v>
      </c>
      <c r="D4" s="45"/>
      <c r="L4" s="5">
        <v>3</v>
      </c>
      <c r="M4" s="5">
        <v>4</v>
      </c>
      <c r="P4">
        <f>Q4/Q$2</f>
        <v>0.65</v>
      </c>
      <c r="Q4">
        <v>0.26</v>
      </c>
      <c r="R4">
        <v>5</v>
      </c>
      <c r="S4">
        <f t="shared" si="0"/>
        <v>1.3</v>
      </c>
    </row>
    <row r="5" spans="1:20">
      <c r="A5" s="43">
        <v>43071</v>
      </c>
      <c r="B5" s="57">
        <f t="shared" si="1"/>
        <v>7</v>
      </c>
      <c r="L5" s="5">
        <v>4</v>
      </c>
      <c r="N5" s="5">
        <v>2</v>
      </c>
      <c r="P5">
        <f t="shared" ref="P5:P7" si="2">Q5/Q$2</f>
        <v>0.57499999999999996</v>
      </c>
      <c r="Q5">
        <v>0.23</v>
      </c>
      <c r="R5">
        <v>50</v>
      </c>
      <c r="S5">
        <f t="shared" si="0"/>
        <v>11.5</v>
      </c>
      <c r="T5" s="49">
        <f>S5/3</f>
        <v>3.8333333333333335</v>
      </c>
    </row>
    <row r="6" spans="1:20">
      <c r="A6" s="43">
        <v>43072</v>
      </c>
      <c r="B6" s="57">
        <f t="shared" si="1"/>
        <v>1</v>
      </c>
      <c r="C6" s="5">
        <v>1</v>
      </c>
      <c r="L6" s="5">
        <v>5</v>
      </c>
      <c r="M6" s="5">
        <v>3</v>
      </c>
      <c r="P6">
        <f t="shared" si="2"/>
        <v>0.52499999999999991</v>
      </c>
      <c r="Q6">
        <v>0.21</v>
      </c>
      <c r="R6">
        <v>100</v>
      </c>
      <c r="S6">
        <f t="shared" si="0"/>
        <v>21</v>
      </c>
      <c r="T6" s="49">
        <f>S6/6</f>
        <v>3.5</v>
      </c>
    </row>
    <row r="7" spans="1:20">
      <c r="A7" s="43">
        <v>43073</v>
      </c>
      <c r="B7" s="57">
        <f t="shared" si="1"/>
        <v>2</v>
      </c>
      <c r="L7" s="5">
        <v>6</v>
      </c>
      <c r="N7" s="5">
        <v>3</v>
      </c>
      <c r="P7">
        <f t="shared" si="2"/>
        <v>0.47499999999999998</v>
      </c>
      <c r="Q7">
        <v>0.19</v>
      </c>
      <c r="R7">
        <v>200</v>
      </c>
      <c r="S7">
        <f t="shared" si="0"/>
        <v>38</v>
      </c>
      <c r="T7" s="49">
        <f>S7/11</f>
        <v>3.4545454545454546</v>
      </c>
    </row>
    <row r="8" spans="1:20">
      <c r="A8" s="43">
        <v>43074</v>
      </c>
      <c r="B8" s="57">
        <f t="shared" si="1"/>
        <v>3</v>
      </c>
      <c r="L8" s="5">
        <v>7</v>
      </c>
      <c r="N8" s="5">
        <v>4</v>
      </c>
    </row>
    <row r="9" spans="1:20">
      <c r="A9" s="43">
        <v>43075</v>
      </c>
      <c r="B9" s="57">
        <f t="shared" si="1"/>
        <v>4</v>
      </c>
      <c r="D9" s="5">
        <v>8</v>
      </c>
      <c r="L9" s="5">
        <v>8</v>
      </c>
      <c r="N9" s="5">
        <v>5</v>
      </c>
    </row>
    <row r="10" spans="1:20">
      <c r="A10" s="43">
        <v>43076</v>
      </c>
      <c r="B10" s="57">
        <f t="shared" si="1"/>
        <v>5</v>
      </c>
      <c r="L10" s="5">
        <v>25</v>
      </c>
      <c r="M10" s="5">
        <v>9</v>
      </c>
    </row>
    <row r="11" spans="1:20">
      <c r="A11" s="43">
        <v>43077</v>
      </c>
      <c r="B11" s="57">
        <f t="shared" si="1"/>
        <v>6</v>
      </c>
      <c r="D11" s="5">
        <v>6</v>
      </c>
    </row>
    <row r="12" spans="1:20">
      <c r="A12" s="43">
        <v>43078</v>
      </c>
      <c r="B12" s="57">
        <f t="shared" si="1"/>
        <v>7</v>
      </c>
      <c r="D12" s="5">
        <v>1</v>
      </c>
      <c r="L12"/>
      <c r="M12"/>
      <c r="N12"/>
    </row>
    <row r="13" spans="1:20">
      <c r="A13" s="43">
        <v>43079</v>
      </c>
      <c r="B13" s="57">
        <f t="shared" si="1"/>
        <v>1</v>
      </c>
      <c r="C13" s="5">
        <v>1</v>
      </c>
      <c r="D13" s="5">
        <v>9</v>
      </c>
      <c r="L13"/>
      <c r="M13"/>
      <c r="N13"/>
    </row>
    <row r="14" spans="1:20">
      <c r="A14" s="43">
        <v>43080</v>
      </c>
      <c r="B14" s="57">
        <f t="shared" si="1"/>
        <v>2</v>
      </c>
      <c r="D14" s="5">
        <v>2</v>
      </c>
      <c r="L14"/>
      <c r="M14"/>
      <c r="N14"/>
    </row>
    <row r="15" spans="1:20">
      <c r="A15" s="43">
        <v>43081</v>
      </c>
      <c r="B15" s="57">
        <f t="shared" si="1"/>
        <v>3</v>
      </c>
      <c r="D15" s="5">
        <v>1</v>
      </c>
      <c r="L15"/>
      <c r="M15"/>
      <c r="N15"/>
    </row>
    <row r="16" spans="1:20">
      <c r="A16" s="43">
        <v>43082</v>
      </c>
      <c r="B16" s="57">
        <f t="shared" si="1"/>
        <v>4</v>
      </c>
      <c r="D16" s="5">
        <v>1</v>
      </c>
      <c r="L16"/>
      <c r="M16"/>
      <c r="N16"/>
    </row>
    <row r="17" spans="1:19">
      <c r="A17" s="43">
        <v>43083</v>
      </c>
      <c r="B17" s="57">
        <f t="shared" si="1"/>
        <v>5</v>
      </c>
      <c r="D17" s="5">
        <v>4</v>
      </c>
      <c r="F17" s="45">
        <v>16</v>
      </c>
      <c r="G17" s="47"/>
      <c r="H17" s="47"/>
      <c r="I17" s="47"/>
      <c r="J17" s="47"/>
      <c r="K17" s="47"/>
      <c r="L17"/>
      <c r="M17"/>
      <c r="N17"/>
    </row>
    <row r="18" spans="1:19">
      <c r="A18" s="43">
        <v>43084</v>
      </c>
      <c r="B18" s="57">
        <f t="shared" si="1"/>
        <v>6</v>
      </c>
      <c r="F18" s="47">
        <v>37</v>
      </c>
      <c r="G18" s="47"/>
      <c r="H18" s="47"/>
      <c r="I18" s="47"/>
      <c r="J18" s="47"/>
      <c r="K18" s="47"/>
      <c r="L18" t="s">
        <v>375</v>
      </c>
    </row>
    <row r="19" spans="1:19">
      <c r="A19" s="43">
        <v>43085</v>
      </c>
      <c r="B19" s="57">
        <f t="shared" si="1"/>
        <v>7</v>
      </c>
      <c r="F19" s="47">
        <v>7</v>
      </c>
      <c r="G19" s="47"/>
      <c r="H19" s="47"/>
      <c r="I19" s="47"/>
      <c r="J19" s="47"/>
      <c r="K19" s="47"/>
      <c r="L19">
        <f>37*40*15</f>
        <v>22200</v>
      </c>
    </row>
    <row r="20" spans="1:19">
      <c r="A20" s="43">
        <v>43086</v>
      </c>
      <c r="B20" s="57">
        <f t="shared" si="1"/>
        <v>1</v>
      </c>
      <c r="F20" s="47">
        <v>3</v>
      </c>
      <c r="G20" s="47"/>
      <c r="H20" s="47">
        <v>2</v>
      </c>
      <c r="I20" s="47">
        <v>2</v>
      </c>
      <c r="J20" s="47"/>
      <c r="K20" s="47"/>
      <c r="L20">
        <f>37*18*12</f>
        <v>7992</v>
      </c>
    </row>
    <row r="21" spans="1:19">
      <c r="A21" s="43">
        <v>43087</v>
      </c>
      <c r="B21" s="57">
        <f t="shared" si="1"/>
        <v>2</v>
      </c>
      <c r="F21" s="47"/>
      <c r="G21" s="47"/>
      <c r="H21" s="47">
        <v>2</v>
      </c>
      <c r="I21" s="47">
        <v>1</v>
      </c>
      <c r="J21" s="47"/>
      <c r="K21" s="47"/>
      <c r="L21" t="s">
        <v>398</v>
      </c>
    </row>
    <row r="22" spans="1:19">
      <c r="A22" s="43">
        <v>43088</v>
      </c>
      <c r="B22" s="57">
        <f t="shared" si="1"/>
        <v>3</v>
      </c>
      <c r="F22" s="47"/>
      <c r="G22" s="47"/>
      <c r="H22" s="47">
        <v>5</v>
      </c>
      <c r="I22" s="47">
        <v>5</v>
      </c>
      <c r="J22" s="47"/>
      <c r="K22" s="47"/>
      <c r="M22" t="s">
        <v>399</v>
      </c>
      <c r="P22" s="48"/>
      <c r="S22" s="48"/>
    </row>
    <row r="23" spans="1:19">
      <c r="A23" s="43">
        <v>43089</v>
      </c>
      <c r="B23" s="57">
        <f t="shared" si="1"/>
        <v>4</v>
      </c>
      <c r="C23" s="5">
        <v>1</v>
      </c>
      <c r="D23" s="5">
        <v>1</v>
      </c>
      <c r="F23" s="47"/>
      <c r="G23" s="47"/>
      <c r="H23" s="47">
        <v>2</v>
      </c>
      <c r="I23" s="47">
        <v>2</v>
      </c>
      <c r="J23" s="55">
        <v>3</v>
      </c>
      <c r="K23" s="47"/>
      <c r="P23" s="48"/>
      <c r="S23" s="48"/>
    </row>
    <row r="24" spans="1:19">
      <c r="A24" s="43">
        <v>43090</v>
      </c>
      <c r="B24" s="57">
        <f t="shared" si="1"/>
        <v>5</v>
      </c>
      <c r="F24" s="47"/>
      <c r="G24" s="47"/>
      <c r="H24" s="47">
        <v>1</v>
      </c>
      <c r="I24" s="47"/>
      <c r="J24" s="47"/>
      <c r="K24" s="47"/>
      <c r="P24" s="48"/>
      <c r="S24" s="48"/>
    </row>
    <row r="25" spans="1:19">
      <c r="A25" s="43">
        <v>43091</v>
      </c>
      <c r="B25" s="57">
        <f t="shared" si="1"/>
        <v>6</v>
      </c>
      <c r="F25" s="47"/>
      <c r="G25" s="47"/>
      <c r="H25" s="47">
        <v>5</v>
      </c>
      <c r="I25" s="47">
        <v>2</v>
      </c>
      <c r="J25" s="47">
        <v>4</v>
      </c>
      <c r="K25" s="47"/>
      <c r="P25" s="48"/>
      <c r="S25" s="48"/>
    </row>
    <row r="26" spans="1:19">
      <c r="A26" s="43">
        <v>43092</v>
      </c>
      <c r="B26" s="57">
        <f t="shared" si="1"/>
        <v>7</v>
      </c>
      <c r="D26" s="5">
        <v>1</v>
      </c>
      <c r="F26" s="47"/>
      <c r="G26" s="47"/>
      <c r="H26" s="47">
        <v>4</v>
      </c>
      <c r="I26" s="47">
        <v>1</v>
      </c>
      <c r="J26" s="47">
        <v>2</v>
      </c>
      <c r="K26" s="47"/>
      <c r="P26" s="48"/>
      <c r="S26" s="48"/>
    </row>
    <row r="27" spans="1:19">
      <c r="A27" s="43">
        <v>43093</v>
      </c>
      <c r="B27" s="57">
        <f t="shared" si="1"/>
        <v>1</v>
      </c>
      <c r="F27" s="47">
        <v>1</v>
      </c>
      <c r="G27" s="47"/>
      <c r="H27" s="47">
        <v>3</v>
      </c>
      <c r="I27" s="47">
        <v>1</v>
      </c>
      <c r="J27" s="47">
        <v>1</v>
      </c>
      <c r="K27" s="47"/>
      <c r="M27" s="5" t="s">
        <v>400</v>
      </c>
      <c r="N27" s="5" t="s">
        <v>401</v>
      </c>
      <c r="O27" t="s">
        <v>402</v>
      </c>
      <c r="P27" t="s">
        <v>403</v>
      </c>
      <c r="Q27" t="s">
        <v>405</v>
      </c>
      <c r="R27" t="s">
        <v>406</v>
      </c>
    </row>
    <row r="28" spans="1:19">
      <c r="A28" s="43">
        <v>43094</v>
      </c>
      <c r="B28" s="57">
        <f t="shared" si="1"/>
        <v>2</v>
      </c>
      <c r="F28" s="47"/>
      <c r="G28" s="47"/>
      <c r="H28" s="47">
        <v>2</v>
      </c>
      <c r="I28" s="47"/>
      <c r="J28" s="47"/>
      <c r="K28" s="47"/>
      <c r="P28" t="s">
        <v>404</v>
      </c>
    </row>
    <row r="29" spans="1:19">
      <c r="A29" s="43">
        <v>43095</v>
      </c>
      <c r="B29" s="57">
        <f t="shared" si="1"/>
        <v>3</v>
      </c>
      <c r="F29" s="47"/>
      <c r="G29" s="47"/>
      <c r="H29" s="47">
        <v>4</v>
      </c>
      <c r="I29" s="47"/>
      <c r="J29" s="47">
        <v>2</v>
      </c>
      <c r="K29" s="47"/>
      <c r="M29" s="5" t="s">
        <v>407</v>
      </c>
      <c r="N29" s="52">
        <v>42862</v>
      </c>
      <c r="O29">
        <v>100</v>
      </c>
      <c r="P29">
        <v>10</v>
      </c>
      <c r="Q29" t="s">
        <v>408</v>
      </c>
      <c r="R29" s="53">
        <v>42739</v>
      </c>
    </row>
    <row r="30" spans="1:19">
      <c r="A30" s="43">
        <v>43096</v>
      </c>
      <c r="B30" s="57">
        <f t="shared" si="1"/>
        <v>4</v>
      </c>
      <c r="E30" s="47">
        <v>2</v>
      </c>
      <c r="F30" s="55">
        <v>6</v>
      </c>
      <c r="G30" s="47"/>
      <c r="H30" s="47"/>
      <c r="I30" s="47"/>
      <c r="J30" s="47">
        <v>5</v>
      </c>
      <c r="K30" s="47"/>
      <c r="M30" s="5" t="s">
        <v>409</v>
      </c>
      <c r="N30" s="52">
        <v>42862</v>
      </c>
      <c r="O30">
        <v>100</v>
      </c>
      <c r="P30">
        <v>19</v>
      </c>
      <c r="Q30" t="s">
        <v>410</v>
      </c>
      <c r="R30" s="53">
        <v>42739</v>
      </c>
    </row>
    <row r="31" spans="1:19">
      <c r="A31" s="43">
        <v>43097</v>
      </c>
      <c r="B31" s="57">
        <f t="shared" si="1"/>
        <v>5</v>
      </c>
      <c r="E31" s="47"/>
      <c r="F31" s="47">
        <v>7</v>
      </c>
      <c r="G31" s="47"/>
      <c r="H31" s="47">
        <v>6</v>
      </c>
      <c r="I31" s="47">
        <v>1</v>
      </c>
      <c r="J31" s="47">
        <v>4</v>
      </c>
      <c r="K31" s="47"/>
      <c r="M31" s="5" t="s">
        <v>411</v>
      </c>
      <c r="N31" s="52">
        <v>42862</v>
      </c>
      <c r="O31">
        <v>100</v>
      </c>
      <c r="P31">
        <v>35</v>
      </c>
      <c r="Q31" t="s">
        <v>412</v>
      </c>
      <c r="R31" s="53">
        <v>42798</v>
      </c>
    </row>
    <row r="32" spans="1:19">
      <c r="A32" s="43">
        <v>43098</v>
      </c>
      <c r="B32" s="57">
        <f t="shared" si="1"/>
        <v>6</v>
      </c>
      <c r="E32" s="47"/>
      <c r="F32" s="47">
        <v>4</v>
      </c>
      <c r="G32" s="47"/>
      <c r="H32" s="47"/>
      <c r="I32" s="47"/>
      <c r="J32" s="47"/>
      <c r="K32" s="47"/>
      <c r="M32" s="5" t="s">
        <v>413</v>
      </c>
      <c r="N32" s="5" t="s">
        <v>414</v>
      </c>
      <c r="O32">
        <v>100</v>
      </c>
      <c r="P32">
        <v>50</v>
      </c>
      <c r="Q32" t="s">
        <v>415</v>
      </c>
      <c r="R32" s="53">
        <v>42798</v>
      </c>
    </row>
    <row r="33" spans="1:19">
      <c r="A33" s="43">
        <v>43099</v>
      </c>
      <c r="B33" s="57">
        <f t="shared" si="1"/>
        <v>7</v>
      </c>
      <c r="E33" s="47"/>
      <c r="F33" s="47">
        <v>4</v>
      </c>
      <c r="G33" s="47"/>
      <c r="H33" s="47">
        <v>1</v>
      </c>
      <c r="I33" s="47">
        <v>1</v>
      </c>
      <c r="J33" s="47">
        <v>1</v>
      </c>
      <c r="K33" s="47"/>
    </row>
    <row r="34" spans="1:19">
      <c r="A34" s="43">
        <v>43100</v>
      </c>
      <c r="B34" s="57">
        <f t="shared" si="1"/>
        <v>1</v>
      </c>
      <c r="D34" s="5">
        <v>5</v>
      </c>
      <c r="E34" s="47">
        <v>2</v>
      </c>
      <c r="F34" s="47">
        <v>8</v>
      </c>
      <c r="G34" s="47"/>
      <c r="H34" s="47">
        <v>3</v>
      </c>
      <c r="I34" s="47">
        <v>1</v>
      </c>
      <c r="J34" s="47">
        <v>4</v>
      </c>
      <c r="K34" s="55"/>
      <c r="M34" s="54" t="s">
        <v>416</v>
      </c>
    </row>
    <row r="35" spans="1:19">
      <c r="A35" s="43">
        <v>43101</v>
      </c>
      <c r="B35" s="57">
        <f t="shared" si="1"/>
        <v>2</v>
      </c>
      <c r="D35" s="5">
        <v>2</v>
      </c>
      <c r="E35" s="47">
        <v>1</v>
      </c>
      <c r="F35" s="47">
        <v>2</v>
      </c>
      <c r="G35" s="47"/>
      <c r="H35" s="47">
        <v>2</v>
      </c>
      <c r="I35" s="47">
        <v>1</v>
      </c>
      <c r="J35" s="47"/>
      <c r="K35" s="47"/>
      <c r="P35" s="48"/>
      <c r="S35" s="48"/>
    </row>
    <row r="36" spans="1:19">
      <c r="A36" s="43">
        <v>43102</v>
      </c>
      <c r="B36" s="57">
        <f t="shared" si="1"/>
        <v>3</v>
      </c>
      <c r="E36" s="47">
        <v>1</v>
      </c>
      <c r="F36" s="47">
        <v>7</v>
      </c>
      <c r="G36" s="47"/>
      <c r="H36" s="47">
        <v>1</v>
      </c>
      <c r="I36" s="47"/>
      <c r="J36" s="47">
        <v>3</v>
      </c>
      <c r="K36" s="47"/>
      <c r="P36" s="48"/>
      <c r="S36" s="48"/>
    </row>
    <row r="37" spans="1:19">
      <c r="A37" s="43">
        <v>43103</v>
      </c>
      <c r="B37" s="57">
        <f t="shared" si="1"/>
        <v>4</v>
      </c>
      <c r="D37" s="5">
        <v>5</v>
      </c>
      <c r="E37" s="47">
        <v>1</v>
      </c>
      <c r="F37" s="47">
        <v>3</v>
      </c>
      <c r="G37" s="47"/>
      <c r="H37" s="47">
        <v>3</v>
      </c>
      <c r="I37" s="47"/>
      <c r="J37" s="47"/>
      <c r="K37" s="47"/>
      <c r="P37" s="48"/>
      <c r="S37" s="48"/>
    </row>
    <row r="38" spans="1:19">
      <c r="A38" s="43">
        <v>43104</v>
      </c>
      <c r="B38" s="57">
        <f t="shared" si="1"/>
        <v>5</v>
      </c>
      <c r="E38" s="47"/>
      <c r="F38" s="47">
        <v>3</v>
      </c>
      <c r="G38" s="47"/>
      <c r="H38" s="47">
        <v>3</v>
      </c>
      <c r="I38" s="47">
        <v>2</v>
      </c>
      <c r="J38" s="47">
        <v>1</v>
      </c>
      <c r="K38" s="47"/>
      <c r="P38" s="48"/>
      <c r="S38" s="48"/>
    </row>
    <row r="39" spans="1:19">
      <c r="A39" s="43">
        <v>43105</v>
      </c>
      <c r="B39" s="57">
        <f t="shared" si="1"/>
        <v>6</v>
      </c>
      <c r="E39" s="47"/>
      <c r="F39" s="47">
        <v>1</v>
      </c>
      <c r="G39" s="47"/>
      <c r="H39" s="47">
        <v>2</v>
      </c>
      <c r="I39" s="47">
        <v>1</v>
      </c>
      <c r="J39" s="47">
        <v>1</v>
      </c>
      <c r="K39" s="47"/>
      <c r="P39" s="48"/>
      <c r="S39" s="48"/>
    </row>
    <row r="40" spans="1:19">
      <c r="A40" s="43">
        <v>43106</v>
      </c>
      <c r="B40" s="57">
        <f t="shared" si="1"/>
        <v>7</v>
      </c>
      <c r="E40" s="47"/>
      <c r="F40" s="47">
        <v>2</v>
      </c>
      <c r="G40" s="47"/>
      <c r="H40" s="47">
        <v>2</v>
      </c>
      <c r="I40" s="47"/>
      <c r="J40" s="47"/>
      <c r="K40" s="47"/>
      <c r="P40" s="48"/>
      <c r="S40" s="48"/>
    </row>
    <row r="41" spans="1:19">
      <c r="A41" s="43">
        <v>43107</v>
      </c>
      <c r="B41" s="57">
        <f t="shared" si="1"/>
        <v>1</v>
      </c>
      <c r="D41" s="5">
        <v>2</v>
      </c>
      <c r="E41" s="47"/>
      <c r="F41" s="47">
        <v>3</v>
      </c>
      <c r="G41" s="47"/>
      <c r="H41" s="47">
        <v>3</v>
      </c>
      <c r="I41" s="47">
        <v>1</v>
      </c>
      <c r="J41" s="47"/>
      <c r="K41" s="47"/>
      <c r="P41" s="48"/>
      <c r="S41" s="48"/>
    </row>
    <row r="42" spans="1:19">
      <c r="A42" s="43">
        <v>43108</v>
      </c>
      <c r="B42" s="57">
        <f t="shared" si="1"/>
        <v>2</v>
      </c>
      <c r="E42" s="47"/>
      <c r="F42" s="47"/>
      <c r="G42" s="47"/>
      <c r="H42" s="47">
        <v>2</v>
      </c>
      <c r="I42" s="47"/>
      <c r="J42" s="47">
        <v>1</v>
      </c>
      <c r="K42" s="47"/>
      <c r="P42" s="48"/>
      <c r="S42" s="48"/>
    </row>
    <row r="43" spans="1:19">
      <c r="A43" s="43">
        <v>43109</v>
      </c>
      <c r="B43" s="57">
        <f t="shared" si="1"/>
        <v>3</v>
      </c>
      <c r="E43" s="47"/>
      <c r="F43" s="47"/>
      <c r="G43" s="46"/>
      <c r="H43" s="46">
        <v>2</v>
      </c>
      <c r="I43" s="47">
        <v>1</v>
      </c>
      <c r="J43" s="47"/>
      <c r="K43" s="47"/>
      <c r="P43" s="48"/>
      <c r="S43" s="48"/>
    </row>
    <row r="44" spans="1:19">
      <c r="A44" s="43">
        <v>43110</v>
      </c>
      <c r="B44" s="57">
        <f t="shared" si="1"/>
        <v>4</v>
      </c>
      <c r="E44" s="47"/>
      <c r="F44" s="47"/>
      <c r="G44" s="47"/>
      <c r="H44" s="47">
        <v>1</v>
      </c>
      <c r="I44" s="47">
        <v>1</v>
      </c>
      <c r="J44" s="47"/>
      <c r="K44" s="47"/>
      <c r="P44" s="48"/>
      <c r="S44" s="48"/>
    </row>
    <row r="45" spans="1:19">
      <c r="A45" s="43">
        <v>43111</v>
      </c>
      <c r="B45" s="57">
        <f t="shared" si="1"/>
        <v>5</v>
      </c>
      <c r="E45" s="47"/>
      <c r="F45" s="47"/>
      <c r="G45" s="47">
        <v>6</v>
      </c>
      <c r="H45" s="47">
        <v>7.5</v>
      </c>
      <c r="I45" s="47"/>
      <c r="J45" s="47"/>
      <c r="K45" s="47"/>
      <c r="P45" s="48"/>
      <c r="S45" s="48"/>
    </row>
    <row r="46" spans="1:19">
      <c r="A46" s="43">
        <v>43112</v>
      </c>
      <c r="B46" s="57">
        <f t="shared" si="1"/>
        <v>6</v>
      </c>
      <c r="E46" s="47"/>
      <c r="F46" s="47">
        <v>1</v>
      </c>
      <c r="G46" s="47">
        <v>3</v>
      </c>
      <c r="H46" s="47">
        <v>3.5</v>
      </c>
      <c r="I46" s="47"/>
      <c r="J46" s="47"/>
      <c r="K46" s="47"/>
      <c r="L46" s="5">
        <f>11*3.78*0.66</f>
        <v>27.442800000000002</v>
      </c>
      <c r="P46" s="48"/>
      <c r="S46" s="48"/>
    </row>
    <row r="47" spans="1:19">
      <c r="A47" s="43">
        <v>43113</v>
      </c>
      <c r="B47" s="57">
        <f t="shared" si="1"/>
        <v>7</v>
      </c>
      <c r="E47" s="47"/>
      <c r="F47" s="47"/>
      <c r="G47" s="46"/>
      <c r="H47" s="46"/>
      <c r="I47" s="47"/>
      <c r="J47" s="47"/>
      <c r="K47" s="47"/>
      <c r="P47" s="48"/>
      <c r="S47" s="48"/>
    </row>
    <row r="48" spans="1:19">
      <c r="A48" s="43">
        <v>43114</v>
      </c>
      <c r="B48" s="57">
        <f t="shared" si="1"/>
        <v>1</v>
      </c>
      <c r="E48" s="47"/>
      <c r="F48" s="47">
        <v>1</v>
      </c>
      <c r="G48" s="47">
        <v>3</v>
      </c>
      <c r="H48" s="47">
        <v>3</v>
      </c>
      <c r="I48" s="47">
        <v>1</v>
      </c>
      <c r="J48" s="47">
        <v>1</v>
      </c>
      <c r="K48" s="47"/>
      <c r="P48" s="48"/>
      <c r="S48" s="48"/>
    </row>
    <row r="49" spans="1:19">
      <c r="A49" s="43">
        <v>43115</v>
      </c>
      <c r="B49" s="57">
        <f t="shared" si="1"/>
        <v>2</v>
      </c>
      <c r="C49" s="5">
        <v>1</v>
      </c>
      <c r="E49" s="47"/>
      <c r="F49" s="47"/>
      <c r="G49" s="47">
        <v>5</v>
      </c>
      <c r="H49" s="47">
        <v>7</v>
      </c>
      <c r="I49" s="47"/>
      <c r="J49" s="47"/>
      <c r="K49" s="47"/>
      <c r="P49" s="48"/>
      <c r="S49" s="48"/>
    </row>
    <row r="50" spans="1:19">
      <c r="A50" s="43">
        <v>43116</v>
      </c>
      <c r="B50" s="57">
        <f t="shared" si="1"/>
        <v>3</v>
      </c>
      <c r="C50" s="5">
        <v>1</v>
      </c>
      <c r="E50" s="47"/>
      <c r="F50" s="47"/>
      <c r="G50" s="47">
        <v>3</v>
      </c>
      <c r="H50" s="47">
        <v>4</v>
      </c>
      <c r="I50" s="47">
        <v>2</v>
      </c>
      <c r="J50" s="47"/>
      <c r="K50" s="47"/>
      <c r="P50" s="48"/>
      <c r="S50" s="48"/>
    </row>
    <row r="51" spans="1:19">
      <c r="A51" s="43">
        <v>43117</v>
      </c>
      <c r="B51" s="57">
        <f t="shared" si="1"/>
        <v>4</v>
      </c>
      <c r="E51" s="47"/>
      <c r="F51" s="47"/>
      <c r="G51" s="47">
        <v>2</v>
      </c>
      <c r="H51" s="47">
        <v>4</v>
      </c>
      <c r="I51" s="47"/>
      <c r="J51" s="47"/>
      <c r="K51" s="47"/>
      <c r="P51" s="48"/>
      <c r="S51" s="48"/>
    </row>
    <row r="52" spans="1:19">
      <c r="A52" s="43">
        <v>43118</v>
      </c>
      <c r="B52" s="57">
        <f t="shared" si="1"/>
        <v>5</v>
      </c>
      <c r="E52" s="47"/>
      <c r="F52" s="47"/>
      <c r="G52" s="47">
        <v>4</v>
      </c>
      <c r="H52" s="47">
        <v>5</v>
      </c>
      <c r="I52" s="47"/>
      <c r="J52" s="47"/>
      <c r="K52" s="47"/>
      <c r="P52" s="48"/>
      <c r="S52" s="48"/>
    </row>
    <row r="53" spans="1:19">
      <c r="A53" s="43">
        <v>43119</v>
      </c>
      <c r="B53" s="57">
        <f t="shared" si="1"/>
        <v>6</v>
      </c>
      <c r="E53" s="47"/>
      <c r="F53" s="47"/>
      <c r="G53" s="47">
        <v>3</v>
      </c>
      <c r="H53" s="47">
        <v>3</v>
      </c>
      <c r="I53" s="47"/>
      <c r="J53" s="47"/>
      <c r="K53" s="47"/>
      <c r="P53" s="48"/>
      <c r="S53" s="48"/>
    </row>
    <row r="54" spans="1:19">
      <c r="A54" s="43">
        <v>43120</v>
      </c>
      <c r="B54" s="57">
        <f t="shared" si="1"/>
        <v>7</v>
      </c>
      <c r="E54" s="47"/>
      <c r="F54" s="47">
        <v>2</v>
      </c>
      <c r="G54" s="47">
        <v>4</v>
      </c>
      <c r="H54" s="47">
        <v>4.5</v>
      </c>
      <c r="J54" s="47">
        <v>1</v>
      </c>
      <c r="K54" s="47"/>
      <c r="P54" s="48"/>
      <c r="S54" s="48"/>
    </row>
    <row r="55" spans="1:19">
      <c r="A55" s="43">
        <v>43121</v>
      </c>
      <c r="B55" s="57">
        <f t="shared" ref="B55:B63" si="3">WEEKDAY(A55)</f>
        <v>1</v>
      </c>
      <c r="E55" s="47"/>
      <c r="F55" s="47">
        <v>3</v>
      </c>
      <c r="G55" s="47">
        <v>3</v>
      </c>
      <c r="H55" s="47">
        <v>3.5</v>
      </c>
      <c r="I55" s="47">
        <v>1</v>
      </c>
      <c r="J55" s="47">
        <v>1</v>
      </c>
      <c r="K55" s="47"/>
      <c r="P55" s="48"/>
      <c r="S55" s="48"/>
    </row>
    <row r="56" spans="1:19">
      <c r="A56" s="43">
        <v>43122</v>
      </c>
      <c r="B56" s="57">
        <f t="shared" si="3"/>
        <v>2</v>
      </c>
      <c r="E56" s="47"/>
      <c r="F56" s="47"/>
      <c r="G56" s="47">
        <v>2</v>
      </c>
      <c r="H56" s="47">
        <v>2</v>
      </c>
      <c r="I56" s="47"/>
      <c r="J56" s="47"/>
      <c r="K56" s="47"/>
      <c r="P56" s="48"/>
      <c r="S56" s="48"/>
    </row>
    <row r="57" spans="1:19">
      <c r="A57" s="43">
        <v>43123</v>
      </c>
      <c r="B57" s="57">
        <f t="shared" si="3"/>
        <v>3</v>
      </c>
      <c r="D57" s="5">
        <v>1</v>
      </c>
      <c r="E57" s="47"/>
      <c r="F57" s="47"/>
      <c r="G57" s="46"/>
      <c r="H57" s="46"/>
      <c r="I57" s="47"/>
      <c r="J57" s="47"/>
      <c r="K57" s="47"/>
      <c r="P57" s="48"/>
      <c r="S57" s="48"/>
    </row>
    <row r="58" spans="1:19">
      <c r="A58" s="43">
        <v>43124</v>
      </c>
      <c r="B58" s="57">
        <f t="shared" si="3"/>
        <v>4</v>
      </c>
      <c r="E58" s="47"/>
      <c r="F58" s="47"/>
      <c r="G58" s="47">
        <v>3</v>
      </c>
      <c r="H58" s="47">
        <v>3</v>
      </c>
      <c r="I58" s="47">
        <v>1</v>
      </c>
      <c r="J58" s="47">
        <v>1</v>
      </c>
      <c r="K58" s="47"/>
      <c r="P58" s="48"/>
      <c r="S58" s="48"/>
    </row>
    <row r="59" spans="1:19">
      <c r="A59" s="43">
        <v>43125</v>
      </c>
      <c r="B59" s="57">
        <f t="shared" si="3"/>
        <v>5</v>
      </c>
      <c r="C59" s="58"/>
      <c r="D59" s="58"/>
      <c r="E59" s="58"/>
      <c r="F59" s="47"/>
      <c r="G59" s="47">
        <v>4</v>
      </c>
      <c r="H59" s="47">
        <v>6</v>
      </c>
      <c r="I59" s="47">
        <v>3</v>
      </c>
      <c r="J59" s="47">
        <v>2</v>
      </c>
      <c r="K59" s="47"/>
      <c r="P59" s="48"/>
      <c r="S59" s="48"/>
    </row>
    <row r="60" spans="1:19">
      <c r="A60" s="43">
        <v>43126</v>
      </c>
      <c r="B60" s="57">
        <f t="shared" si="3"/>
        <v>6</v>
      </c>
      <c r="E60" s="47"/>
      <c r="F60" s="47"/>
      <c r="G60" s="47">
        <v>3</v>
      </c>
      <c r="H60" s="47">
        <v>3.5</v>
      </c>
      <c r="I60" s="47"/>
      <c r="J60" s="47"/>
      <c r="K60" s="47"/>
      <c r="P60" s="48"/>
      <c r="S60" s="48"/>
    </row>
    <row r="61" spans="1:19">
      <c r="A61" s="43">
        <v>43127</v>
      </c>
      <c r="B61" s="57">
        <f t="shared" si="3"/>
        <v>7</v>
      </c>
      <c r="E61" s="47"/>
      <c r="F61" s="47">
        <v>3</v>
      </c>
      <c r="G61" s="47">
        <v>1</v>
      </c>
      <c r="H61" s="47">
        <v>2</v>
      </c>
      <c r="I61" s="47"/>
      <c r="J61" s="47"/>
      <c r="K61" s="47"/>
      <c r="P61" s="48"/>
      <c r="S61" s="48"/>
    </row>
    <row r="62" spans="1:19">
      <c r="A62" s="43">
        <v>43128</v>
      </c>
      <c r="B62" s="57">
        <f t="shared" si="3"/>
        <v>1</v>
      </c>
      <c r="E62" s="47"/>
      <c r="F62" s="47">
        <v>1</v>
      </c>
      <c r="G62" s="47">
        <v>9</v>
      </c>
      <c r="H62" s="47">
        <v>11</v>
      </c>
      <c r="I62" s="47">
        <v>1</v>
      </c>
      <c r="J62" s="47">
        <v>1</v>
      </c>
      <c r="K62" s="47"/>
      <c r="P62" s="48"/>
      <c r="S62" s="48"/>
    </row>
    <row r="63" spans="1:19">
      <c r="A63" s="43">
        <v>43129</v>
      </c>
      <c r="B63" s="57">
        <f t="shared" si="3"/>
        <v>2</v>
      </c>
      <c r="E63" s="47"/>
      <c r="F63" s="47">
        <v>3</v>
      </c>
      <c r="G63" s="47">
        <v>1</v>
      </c>
      <c r="H63" s="47">
        <v>1</v>
      </c>
      <c r="I63" s="47">
        <v>1</v>
      </c>
      <c r="J63" s="47">
        <v>1</v>
      </c>
      <c r="K63" s="47"/>
      <c r="P63" s="48"/>
      <c r="S63" s="48"/>
    </row>
    <row r="64" spans="1:19">
      <c r="A64" s="43">
        <v>43130</v>
      </c>
      <c r="B64" s="57">
        <f t="shared" ref="B64" si="4">WEEKDAY(A64)</f>
        <v>3</v>
      </c>
      <c r="E64" s="47"/>
      <c r="F64" s="47"/>
      <c r="G64" s="47">
        <v>2</v>
      </c>
      <c r="H64" s="47">
        <v>2</v>
      </c>
      <c r="I64" s="47"/>
      <c r="J64" s="47"/>
      <c r="K64" s="47"/>
      <c r="P64" s="48"/>
      <c r="S64" s="48"/>
    </row>
    <row r="65" spans="1:19">
      <c r="A65" s="43">
        <v>43131</v>
      </c>
      <c r="B65" s="57">
        <f t="shared" ref="B65" si="5">WEEKDAY(A65)</f>
        <v>4</v>
      </c>
      <c r="E65" s="47"/>
      <c r="F65" s="47">
        <v>1</v>
      </c>
      <c r="G65" s="47">
        <v>5</v>
      </c>
      <c r="H65" s="47">
        <v>5.5</v>
      </c>
      <c r="I65" s="47"/>
      <c r="J65" s="47"/>
      <c r="K65" s="47"/>
      <c r="P65" s="48"/>
      <c r="S65" s="48"/>
    </row>
    <row r="66" spans="1:19">
      <c r="A66" s="43">
        <v>43132</v>
      </c>
      <c r="B66" s="57">
        <f t="shared" ref="B66" si="6">WEEKDAY(A66)</f>
        <v>5</v>
      </c>
      <c r="E66" s="47"/>
      <c r="F66" s="47">
        <v>2</v>
      </c>
      <c r="G66" s="47">
        <v>2</v>
      </c>
      <c r="H66" s="47">
        <v>2</v>
      </c>
      <c r="I66" s="47">
        <v>1</v>
      </c>
      <c r="J66" s="47"/>
      <c r="K66" s="47"/>
      <c r="M66" s="59"/>
      <c r="P66" s="48"/>
      <c r="S66" s="48"/>
    </row>
    <row r="67" spans="1:19">
      <c r="A67" s="43">
        <v>43133</v>
      </c>
      <c r="B67" s="57">
        <f t="shared" ref="B67" si="7">WEEKDAY(A67)</f>
        <v>6</v>
      </c>
      <c r="E67" s="47"/>
      <c r="F67" s="47"/>
      <c r="G67" s="47">
        <v>2</v>
      </c>
      <c r="H67" s="47">
        <v>3</v>
      </c>
      <c r="I67" s="47"/>
      <c r="J67" s="47"/>
      <c r="K67" s="47"/>
      <c r="M67" s="59"/>
      <c r="P67" s="48"/>
      <c r="S67" s="48"/>
    </row>
    <row r="68" spans="1:19">
      <c r="A68" s="43">
        <v>43134</v>
      </c>
      <c r="B68" s="57">
        <f t="shared" ref="B68" si="8">WEEKDAY(A68)</f>
        <v>7</v>
      </c>
      <c r="E68" s="47"/>
      <c r="F68" s="47">
        <v>2</v>
      </c>
      <c r="G68" s="47">
        <v>2</v>
      </c>
      <c r="H68" s="47">
        <v>5</v>
      </c>
      <c r="I68" s="47"/>
      <c r="J68" s="47">
        <v>1</v>
      </c>
      <c r="K68" s="47"/>
      <c r="P68" s="48"/>
      <c r="S68" s="48"/>
    </row>
    <row r="69" spans="1:19">
      <c r="A69" s="43">
        <v>43135</v>
      </c>
      <c r="B69" s="57">
        <f t="shared" ref="B69" si="9">WEEKDAY(A69)</f>
        <v>1</v>
      </c>
      <c r="E69" s="47"/>
      <c r="F69" s="47"/>
      <c r="G69" s="47">
        <v>2</v>
      </c>
      <c r="H69" s="47">
        <v>4</v>
      </c>
      <c r="I69" s="47"/>
      <c r="J69" s="47"/>
      <c r="K69" s="47"/>
      <c r="P69" s="48"/>
      <c r="S69" s="48"/>
    </row>
    <row r="70" spans="1:19">
      <c r="A70" s="43">
        <v>43136</v>
      </c>
      <c r="B70" s="57">
        <f t="shared" ref="B70" si="10">WEEKDAY(A70)</f>
        <v>2</v>
      </c>
      <c r="E70" s="47"/>
      <c r="F70" s="47"/>
      <c r="G70" s="47">
        <v>1</v>
      </c>
      <c r="H70" s="47">
        <v>1</v>
      </c>
      <c r="I70" s="47"/>
      <c r="J70" s="47"/>
      <c r="K70" s="47"/>
      <c r="P70" s="48"/>
      <c r="S70" s="48"/>
    </row>
    <row r="71" spans="1:19">
      <c r="A71" s="43">
        <v>43137</v>
      </c>
      <c r="B71" s="57">
        <f t="shared" ref="B71" si="11">WEEKDAY(A71)</f>
        <v>3</v>
      </c>
      <c r="E71" s="47"/>
      <c r="F71" s="47"/>
      <c r="G71" s="47">
        <v>1</v>
      </c>
      <c r="H71" s="47">
        <v>1</v>
      </c>
      <c r="I71" s="47"/>
      <c r="J71" s="47"/>
      <c r="K71" s="47"/>
      <c r="P71" s="48"/>
      <c r="S71" s="48"/>
    </row>
    <row r="72" spans="1:19">
      <c r="A72" s="43">
        <v>43138</v>
      </c>
      <c r="B72" s="57">
        <f t="shared" ref="B72:B73" si="12">WEEKDAY(A72)</f>
        <v>4</v>
      </c>
      <c r="E72" s="47"/>
      <c r="F72" s="47"/>
      <c r="G72" s="46"/>
      <c r="H72" s="46"/>
      <c r="I72" s="47"/>
      <c r="J72" s="47"/>
      <c r="K72" s="47"/>
      <c r="P72" s="48"/>
      <c r="S72" s="48"/>
    </row>
    <row r="73" spans="1:19">
      <c r="A73" s="43">
        <v>43139</v>
      </c>
      <c r="B73" s="57">
        <f t="shared" si="12"/>
        <v>5</v>
      </c>
      <c r="E73" s="47"/>
      <c r="F73" s="47">
        <v>1</v>
      </c>
      <c r="G73" s="47">
        <v>2</v>
      </c>
      <c r="H73" s="47">
        <v>5</v>
      </c>
      <c r="I73" s="47"/>
      <c r="J73" s="47">
        <v>1</v>
      </c>
      <c r="K73" s="47"/>
      <c r="P73" s="48"/>
      <c r="S73" s="48"/>
    </row>
    <row r="74" spans="1:19">
      <c r="A74" s="43">
        <v>43140</v>
      </c>
      <c r="B74" s="57">
        <f t="shared" ref="B74" si="13">WEEKDAY(A74)</f>
        <v>6</v>
      </c>
      <c r="E74" s="47"/>
      <c r="F74" s="47">
        <v>2</v>
      </c>
      <c r="G74" s="47">
        <v>1</v>
      </c>
      <c r="H74" s="47">
        <v>1</v>
      </c>
      <c r="I74" s="47"/>
      <c r="J74" s="47"/>
      <c r="K74" s="47"/>
      <c r="P74" s="48"/>
      <c r="S74" s="48"/>
    </row>
    <row r="75" spans="1:19">
      <c r="A75" s="43">
        <v>43141</v>
      </c>
      <c r="B75" s="57">
        <f t="shared" ref="B75" si="14">WEEKDAY(A75)</f>
        <v>7</v>
      </c>
      <c r="E75" s="47"/>
      <c r="F75" s="47"/>
      <c r="G75" s="46"/>
      <c r="H75" s="46"/>
      <c r="I75" s="47"/>
      <c r="J75" s="47"/>
      <c r="K75" s="47"/>
      <c r="P75" s="48"/>
      <c r="S75" s="48"/>
    </row>
    <row r="76" spans="1:19">
      <c r="A76" s="43">
        <v>43142</v>
      </c>
      <c r="B76" s="57">
        <f t="shared" ref="B76" si="15">WEEKDAY(A76)</f>
        <v>1</v>
      </c>
      <c r="E76" s="47"/>
      <c r="F76" s="47">
        <v>2</v>
      </c>
      <c r="G76" s="47">
        <v>3</v>
      </c>
      <c r="H76" s="47">
        <v>3</v>
      </c>
      <c r="I76" s="47">
        <v>2</v>
      </c>
      <c r="J76" s="47">
        <v>2</v>
      </c>
      <c r="K76" s="47"/>
      <c r="P76" s="48"/>
      <c r="S76" s="48"/>
    </row>
    <row r="77" spans="1:19">
      <c r="A77" s="43">
        <v>43143</v>
      </c>
      <c r="B77" s="57">
        <f t="shared" ref="B77:B78" si="16">WEEKDAY(A77)</f>
        <v>2</v>
      </c>
      <c r="E77" s="47"/>
      <c r="F77" s="47"/>
      <c r="G77" s="46"/>
      <c r="H77" s="46"/>
      <c r="I77" s="47"/>
      <c r="J77" s="47"/>
      <c r="K77" s="47"/>
      <c r="P77" s="48"/>
      <c r="S77" s="48"/>
    </row>
    <row r="78" spans="1:19">
      <c r="A78" s="43">
        <v>43144</v>
      </c>
      <c r="B78" s="57">
        <f t="shared" si="16"/>
        <v>3</v>
      </c>
      <c r="E78" s="47"/>
      <c r="F78" s="47"/>
      <c r="G78" s="47">
        <v>3</v>
      </c>
      <c r="H78" s="47">
        <v>6</v>
      </c>
      <c r="I78" s="47">
        <v>1</v>
      </c>
      <c r="J78" s="47">
        <v>1</v>
      </c>
      <c r="K78" s="47"/>
      <c r="P78" s="48"/>
      <c r="S78" s="48"/>
    </row>
    <row r="79" spans="1:19">
      <c r="A79" s="60">
        <v>43145</v>
      </c>
      <c r="B79" s="57">
        <f t="shared" ref="B79" si="17">WEEKDAY(A79)</f>
        <v>4</v>
      </c>
      <c r="E79" s="47"/>
      <c r="F79" s="47"/>
      <c r="G79" s="47">
        <v>1</v>
      </c>
      <c r="H79" s="47">
        <v>2.5</v>
      </c>
      <c r="I79" s="47"/>
      <c r="J79" s="47"/>
      <c r="K79" s="47"/>
      <c r="P79" s="48"/>
      <c r="S79" s="48"/>
    </row>
    <row r="80" spans="1:19">
      <c r="A80" s="60">
        <v>43146</v>
      </c>
      <c r="B80" s="57">
        <f t="shared" ref="B80:B84" si="18">WEEKDAY(A80)</f>
        <v>5</v>
      </c>
      <c r="E80" s="47"/>
      <c r="F80" s="47"/>
      <c r="G80" s="46"/>
      <c r="H80" s="46"/>
      <c r="I80" s="47"/>
      <c r="J80" s="47"/>
      <c r="K80" s="47"/>
      <c r="P80" s="48"/>
      <c r="S80" s="48"/>
    </row>
    <row r="81" spans="1:19">
      <c r="A81" s="60">
        <v>43147</v>
      </c>
      <c r="B81" s="57">
        <f t="shared" si="18"/>
        <v>6</v>
      </c>
      <c r="E81" s="47"/>
      <c r="F81" s="47"/>
      <c r="G81" s="47">
        <v>1</v>
      </c>
      <c r="H81" s="47">
        <v>1</v>
      </c>
      <c r="I81" s="47"/>
      <c r="J81" s="47"/>
      <c r="K81" s="47"/>
      <c r="P81" s="48"/>
      <c r="S81" s="48"/>
    </row>
    <row r="82" spans="1:19">
      <c r="A82" s="60">
        <v>43148</v>
      </c>
      <c r="B82" s="57">
        <f t="shared" si="18"/>
        <v>7</v>
      </c>
      <c r="E82" s="47"/>
      <c r="F82" s="47"/>
      <c r="G82" s="46"/>
      <c r="H82" s="46"/>
      <c r="I82" s="47"/>
      <c r="J82" s="47"/>
      <c r="K82" s="47"/>
      <c r="P82" s="48"/>
      <c r="S82" s="48"/>
    </row>
    <row r="83" spans="1:19">
      <c r="A83" s="60">
        <v>43149</v>
      </c>
      <c r="B83" s="57">
        <f t="shared" si="18"/>
        <v>1</v>
      </c>
      <c r="E83" s="47"/>
      <c r="F83" s="47">
        <v>1</v>
      </c>
      <c r="G83" s="47">
        <v>1</v>
      </c>
      <c r="H83" s="47">
        <v>3</v>
      </c>
      <c r="I83" s="47"/>
      <c r="J83" s="47"/>
      <c r="K83" s="47"/>
      <c r="P83" s="48"/>
      <c r="S83" s="48"/>
    </row>
    <row r="84" spans="1:19">
      <c r="A84" s="60">
        <v>43150</v>
      </c>
      <c r="B84" s="57">
        <f t="shared" si="18"/>
        <v>2</v>
      </c>
      <c r="E84" s="47"/>
      <c r="F84" s="47"/>
      <c r="G84" s="47">
        <v>2</v>
      </c>
      <c r="H84" s="47">
        <v>6.5</v>
      </c>
      <c r="I84" s="47">
        <v>1</v>
      </c>
      <c r="J84" s="47">
        <v>1</v>
      </c>
      <c r="K84" s="47"/>
      <c r="P84" s="48"/>
      <c r="S84" s="48"/>
    </row>
    <row r="85" spans="1:19">
      <c r="A85" s="60">
        <v>43151</v>
      </c>
      <c r="B85" s="57">
        <f t="shared" ref="B85" si="19">WEEKDAY(A85)</f>
        <v>3</v>
      </c>
      <c r="E85" s="47"/>
      <c r="F85" s="47"/>
      <c r="G85" s="46"/>
      <c r="H85" s="46"/>
      <c r="I85" s="47"/>
      <c r="J85" s="47"/>
      <c r="K85" s="47"/>
      <c r="P85" s="48"/>
      <c r="S85" s="48"/>
    </row>
    <row r="86" spans="1:19">
      <c r="A86" s="60">
        <v>43152</v>
      </c>
      <c r="B86" s="57">
        <f t="shared" ref="B86:B88" si="20">WEEKDAY(A86)</f>
        <v>4</v>
      </c>
      <c r="E86" s="47"/>
      <c r="F86" s="47"/>
      <c r="G86" s="47">
        <v>1</v>
      </c>
      <c r="H86" s="47">
        <v>1</v>
      </c>
      <c r="I86" s="47"/>
      <c r="J86" s="47"/>
      <c r="K86" s="47"/>
      <c r="P86" s="48"/>
      <c r="S86" s="48"/>
    </row>
    <row r="87" spans="1:19">
      <c r="A87" s="43">
        <v>43153</v>
      </c>
      <c r="B87" s="57">
        <f t="shared" si="20"/>
        <v>5</v>
      </c>
      <c r="E87" s="47"/>
      <c r="F87" s="47"/>
      <c r="G87" s="47">
        <v>3</v>
      </c>
      <c r="H87" s="47">
        <v>5</v>
      </c>
      <c r="I87" s="47"/>
      <c r="J87" s="47"/>
      <c r="K87" s="47"/>
      <c r="P87" s="48"/>
      <c r="S87" s="48"/>
    </row>
    <row r="88" spans="1:19">
      <c r="A88" s="43">
        <v>43154</v>
      </c>
      <c r="B88" s="57">
        <f t="shared" si="20"/>
        <v>6</v>
      </c>
      <c r="E88" s="47"/>
      <c r="F88" s="47">
        <v>2</v>
      </c>
      <c r="G88" s="47">
        <v>1</v>
      </c>
      <c r="H88" s="47">
        <v>1</v>
      </c>
      <c r="I88" s="47"/>
      <c r="J88" s="47"/>
      <c r="K88" s="47"/>
      <c r="P88" s="48"/>
      <c r="S88" s="48"/>
    </row>
    <row r="89" spans="1:19">
      <c r="A89" s="43">
        <v>43155</v>
      </c>
      <c r="B89" s="57">
        <f t="shared" ref="B89" si="21">WEEKDAY(A89)</f>
        <v>7</v>
      </c>
      <c r="E89" s="47"/>
      <c r="F89" s="47"/>
      <c r="G89" s="47">
        <v>2</v>
      </c>
      <c r="H89" s="47">
        <v>2</v>
      </c>
      <c r="I89" s="47">
        <v>1</v>
      </c>
      <c r="J89" s="47">
        <v>1</v>
      </c>
      <c r="K89" s="47"/>
      <c r="P89" s="48"/>
      <c r="S89" s="48"/>
    </row>
    <row r="90" spans="1:19">
      <c r="A90" s="43">
        <v>43156</v>
      </c>
      <c r="B90" s="57">
        <f t="shared" ref="B90" si="22">WEEKDAY(A90)</f>
        <v>1</v>
      </c>
      <c r="E90" s="47"/>
      <c r="F90" s="47"/>
      <c r="G90" s="46"/>
      <c r="H90" s="46"/>
      <c r="I90" s="47"/>
      <c r="J90" s="47"/>
      <c r="K90" s="47"/>
      <c r="P90" s="48"/>
      <c r="S90" s="48"/>
    </row>
    <row r="91" spans="1:19">
      <c r="A91" s="43">
        <v>43157</v>
      </c>
      <c r="B91" s="57">
        <f t="shared" ref="B91" si="23">WEEKDAY(A91)</f>
        <v>2</v>
      </c>
      <c r="E91" s="47"/>
      <c r="F91" s="47"/>
      <c r="G91" s="47">
        <v>4</v>
      </c>
      <c r="H91" s="47">
        <v>6.5</v>
      </c>
      <c r="I91" s="47">
        <v>1</v>
      </c>
      <c r="J91" s="47"/>
      <c r="K91" s="47"/>
      <c r="P91" s="48"/>
      <c r="S91" s="48"/>
    </row>
    <row r="92" spans="1:19">
      <c r="A92" s="43">
        <v>43158</v>
      </c>
      <c r="B92" s="57">
        <f t="shared" ref="B92" si="24">WEEKDAY(A92)</f>
        <v>3</v>
      </c>
      <c r="E92" s="47"/>
      <c r="F92" s="47"/>
      <c r="G92" s="47">
        <v>2</v>
      </c>
      <c r="H92" s="47">
        <v>3</v>
      </c>
      <c r="I92" s="47">
        <v>1</v>
      </c>
      <c r="J92" s="47"/>
      <c r="K92" s="47"/>
      <c r="P92" s="48"/>
      <c r="S92" s="48"/>
    </row>
    <row r="93" spans="1:19">
      <c r="A93" s="43">
        <v>43159</v>
      </c>
      <c r="B93" s="57">
        <f t="shared" ref="B93" si="25">WEEKDAY(A93)</f>
        <v>4</v>
      </c>
      <c r="E93" s="47"/>
      <c r="F93" s="47"/>
      <c r="G93" s="47">
        <v>5</v>
      </c>
      <c r="H93" s="47">
        <v>8</v>
      </c>
      <c r="I93" s="47">
        <v>1</v>
      </c>
      <c r="J93" s="47">
        <v>1</v>
      </c>
      <c r="K93" s="47"/>
      <c r="P93" s="48"/>
      <c r="S93" s="48"/>
    </row>
    <row r="94" spans="1:19">
      <c r="A94" s="43">
        <v>43160</v>
      </c>
      <c r="B94" s="57">
        <f t="shared" ref="B94" si="26">WEEKDAY(A94)</f>
        <v>5</v>
      </c>
      <c r="E94" s="47"/>
      <c r="F94" s="47">
        <v>4</v>
      </c>
      <c r="G94" s="47">
        <v>3</v>
      </c>
      <c r="H94" s="47">
        <v>3</v>
      </c>
      <c r="I94" s="47"/>
      <c r="J94" s="47">
        <v>1</v>
      </c>
      <c r="K94" s="47"/>
      <c r="P94" s="48"/>
      <c r="S94" s="48"/>
    </row>
    <row r="95" spans="1:19">
      <c r="A95" s="43">
        <v>43161</v>
      </c>
      <c r="B95" s="57">
        <f t="shared" ref="B95" si="27">WEEKDAY(A95)</f>
        <v>6</v>
      </c>
      <c r="E95" s="47"/>
      <c r="F95" s="47"/>
      <c r="G95" s="47">
        <v>1</v>
      </c>
      <c r="H95" s="47">
        <v>1</v>
      </c>
      <c r="I95" s="47"/>
      <c r="J95" s="47"/>
      <c r="K95" s="47"/>
      <c r="P95" s="48"/>
      <c r="S95" s="48"/>
    </row>
    <row r="96" spans="1:19">
      <c r="A96" s="43">
        <v>43162</v>
      </c>
      <c r="B96" s="57">
        <f t="shared" ref="B96" si="28">WEEKDAY(A96)</f>
        <v>7</v>
      </c>
      <c r="E96" s="47"/>
      <c r="F96" s="47">
        <v>1</v>
      </c>
      <c r="G96" s="47">
        <v>3</v>
      </c>
      <c r="H96" s="47">
        <v>4.5</v>
      </c>
      <c r="I96" s="47"/>
      <c r="J96" s="47"/>
      <c r="K96" s="47"/>
      <c r="P96" s="48"/>
      <c r="S96" s="48"/>
    </row>
    <row r="97" spans="1:19">
      <c r="A97" s="43">
        <v>43163</v>
      </c>
      <c r="B97" s="57">
        <f t="shared" ref="B97:B98" si="29">WEEKDAY(A97)</f>
        <v>1</v>
      </c>
      <c r="E97" s="47"/>
      <c r="F97" s="47"/>
      <c r="G97" s="47">
        <v>7</v>
      </c>
      <c r="H97" s="47">
        <v>11</v>
      </c>
      <c r="I97" s="47">
        <v>1</v>
      </c>
      <c r="J97" s="47">
        <v>1</v>
      </c>
      <c r="K97" s="47"/>
      <c r="P97" s="48"/>
      <c r="S97" s="48"/>
    </row>
    <row r="98" spans="1:19">
      <c r="A98" s="43">
        <v>43164</v>
      </c>
      <c r="B98" s="57">
        <f t="shared" si="29"/>
        <v>2</v>
      </c>
      <c r="E98" s="47"/>
      <c r="F98" s="47"/>
      <c r="G98" s="47">
        <v>2</v>
      </c>
      <c r="H98" s="47">
        <v>3</v>
      </c>
      <c r="I98" s="47"/>
      <c r="J98" s="47"/>
      <c r="K98" s="47"/>
      <c r="P98" s="48"/>
      <c r="S98" s="48"/>
    </row>
    <row r="99" spans="1:19">
      <c r="A99" s="43">
        <v>43165</v>
      </c>
      <c r="B99" s="57">
        <f t="shared" ref="B99:B101" si="30">WEEKDAY(A99)</f>
        <v>3</v>
      </c>
      <c r="E99" s="47"/>
      <c r="F99" s="47"/>
      <c r="G99" s="47">
        <v>4</v>
      </c>
      <c r="H99" s="47">
        <v>9</v>
      </c>
      <c r="I99" s="47"/>
      <c r="J99" s="47"/>
      <c r="K99" s="47"/>
      <c r="P99" s="48"/>
      <c r="S99" s="48"/>
    </row>
    <row r="100" spans="1:19">
      <c r="A100" s="43">
        <v>43166</v>
      </c>
      <c r="B100" s="57">
        <f t="shared" si="30"/>
        <v>4</v>
      </c>
      <c r="E100" s="47"/>
      <c r="F100" s="47"/>
      <c r="G100" s="47">
        <v>1</v>
      </c>
      <c r="H100" s="47">
        <v>1</v>
      </c>
      <c r="I100" s="47"/>
      <c r="J100" s="47"/>
      <c r="K100" s="47"/>
      <c r="P100" s="48"/>
      <c r="S100" s="48"/>
    </row>
    <row r="101" spans="1:19">
      <c r="A101" s="43">
        <v>43167</v>
      </c>
      <c r="B101" s="57">
        <f t="shared" si="30"/>
        <v>5</v>
      </c>
      <c r="E101" s="47"/>
      <c r="F101" s="47"/>
      <c r="G101" s="46"/>
      <c r="H101" s="46"/>
      <c r="I101" s="47"/>
      <c r="J101" s="47"/>
      <c r="K101" s="47"/>
      <c r="P101" s="48"/>
      <c r="S101" s="48"/>
    </row>
    <row r="102" spans="1:19">
      <c r="A102" s="43">
        <v>43168</v>
      </c>
      <c r="B102" s="57">
        <f t="shared" ref="B102:B117" si="31">WEEKDAY(A102)</f>
        <v>6</v>
      </c>
      <c r="E102" s="47"/>
      <c r="F102" s="47"/>
      <c r="G102" s="47">
        <v>1</v>
      </c>
      <c r="H102" s="47">
        <v>1.5</v>
      </c>
      <c r="I102" s="47"/>
      <c r="J102" s="47"/>
      <c r="K102" s="47"/>
      <c r="P102" s="48"/>
      <c r="S102" s="48"/>
    </row>
    <row r="103" spans="1:19">
      <c r="A103" s="43">
        <v>43169</v>
      </c>
      <c r="B103" s="57">
        <f t="shared" si="31"/>
        <v>7</v>
      </c>
      <c r="E103" s="47"/>
      <c r="F103" s="47"/>
      <c r="G103" s="47">
        <v>2</v>
      </c>
      <c r="H103" s="47">
        <v>3</v>
      </c>
      <c r="I103" s="47"/>
      <c r="J103" s="47"/>
      <c r="K103" s="47"/>
      <c r="P103" s="48"/>
      <c r="S103" s="48"/>
    </row>
    <row r="104" spans="1:19">
      <c r="A104" s="43">
        <v>43170</v>
      </c>
      <c r="B104" s="57">
        <f t="shared" si="31"/>
        <v>1</v>
      </c>
      <c r="E104" s="47"/>
      <c r="F104" s="47"/>
      <c r="G104" s="47">
        <v>2</v>
      </c>
      <c r="H104" s="47">
        <v>5.5</v>
      </c>
      <c r="I104" s="47"/>
      <c r="J104" s="47"/>
      <c r="K104" s="47"/>
      <c r="P104" s="48"/>
      <c r="S104" s="48"/>
    </row>
    <row r="105" spans="1:19">
      <c r="A105" s="43">
        <v>43171</v>
      </c>
      <c r="B105" s="57">
        <f t="shared" si="31"/>
        <v>2</v>
      </c>
      <c r="E105" s="47"/>
      <c r="F105" s="47"/>
      <c r="G105" s="47">
        <v>1</v>
      </c>
      <c r="H105" s="47">
        <v>1</v>
      </c>
      <c r="I105" s="47"/>
      <c r="J105" s="47"/>
      <c r="K105" s="47"/>
      <c r="P105" s="48"/>
      <c r="S105" s="48"/>
    </row>
    <row r="106" spans="1:19">
      <c r="A106" s="43">
        <v>43172</v>
      </c>
      <c r="B106" s="57">
        <f t="shared" si="31"/>
        <v>3</v>
      </c>
      <c r="E106" s="47"/>
      <c r="F106" s="47"/>
      <c r="G106" s="47">
        <v>4</v>
      </c>
      <c r="H106" s="47">
        <v>5.5</v>
      </c>
      <c r="I106" s="47">
        <v>1</v>
      </c>
      <c r="J106" s="47"/>
      <c r="K106" s="47"/>
      <c r="P106" s="48"/>
      <c r="S106" s="48"/>
    </row>
    <row r="107" spans="1:19">
      <c r="A107" s="43">
        <v>43173</v>
      </c>
      <c r="B107" s="57">
        <f t="shared" si="31"/>
        <v>4</v>
      </c>
      <c r="E107" s="47"/>
      <c r="F107" s="47"/>
      <c r="G107" s="47">
        <v>4</v>
      </c>
      <c r="H107" s="47">
        <v>6.5</v>
      </c>
      <c r="I107" s="47"/>
      <c r="J107" s="47"/>
      <c r="K107" s="47"/>
      <c r="P107" s="48"/>
      <c r="S107" s="48"/>
    </row>
    <row r="108" spans="1:19">
      <c r="A108" s="43">
        <v>43174</v>
      </c>
      <c r="B108" s="57">
        <f t="shared" si="31"/>
        <v>5</v>
      </c>
      <c r="E108" s="47"/>
      <c r="F108" s="47"/>
      <c r="G108" s="47">
        <v>2</v>
      </c>
      <c r="H108" s="47">
        <v>3</v>
      </c>
      <c r="I108" s="47"/>
      <c r="J108" s="47">
        <v>1</v>
      </c>
      <c r="K108" s="47"/>
      <c r="P108" s="48"/>
      <c r="S108" s="48"/>
    </row>
    <row r="109" spans="1:19">
      <c r="A109" s="43">
        <v>43175</v>
      </c>
      <c r="B109" s="57">
        <f t="shared" si="31"/>
        <v>6</v>
      </c>
      <c r="E109" s="47"/>
      <c r="F109" s="47"/>
      <c r="G109" s="47">
        <v>4</v>
      </c>
      <c r="H109" s="47">
        <v>8</v>
      </c>
      <c r="I109" s="47"/>
      <c r="J109" s="47">
        <v>2</v>
      </c>
      <c r="K109" s="47"/>
      <c r="P109" s="48"/>
      <c r="S109" s="48"/>
    </row>
    <row r="110" spans="1:19">
      <c r="A110" s="43">
        <v>43176</v>
      </c>
      <c r="B110" s="57">
        <f t="shared" si="31"/>
        <v>7</v>
      </c>
      <c r="E110" s="47"/>
      <c r="F110" s="47"/>
      <c r="G110" s="46"/>
      <c r="H110" s="46"/>
      <c r="I110" s="47"/>
      <c r="J110" s="47"/>
      <c r="K110" s="47"/>
      <c r="P110" s="48"/>
      <c r="S110" s="48"/>
    </row>
    <row r="111" spans="1:19">
      <c r="A111" s="43">
        <v>43177</v>
      </c>
      <c r="B111" s="57">
        <f t="shared" si="31"/>
        <v>1</v>
      </c>
      <c r="E111" s="47"/>
      <c r="F111" s="47">
        <v>1</v>
      </c>
      <c r="G111" s="47">
        <v>1</v>
      </c>
      <c r="H111" s="47">
        <v>1.5</v>
      </c>
      <c r="I111" s="47"/>
      <c r="J111" s="47"/>
      <c r="K111" s="47"/>
      <c r="P111" s="48"/>
      <c r="S111" s="48"/>
    </row>
    <row r="112" spans="1:19">
      <c r="A112" s="43">
        <v>43178</v>
      </c>
      <c r="B112" s="57">
        <f t="shared" si="31"/>
        <v>2</v>
      </c>
      <c r="E112" s="47"/>
      <c r="F112" s="47">
        <v>3</v>
      </c>
      <c r="G112" s="47">
        <v>8</v>
      </c>
      <c r="H112" s="47">
        <v>13.5</v>
      </c>
      <c r="I112" s="47">
        <v>1</v>
      </c>
      <c r="J112" s="47">
        <v>2</v>
      </c>
      <c r="K112" s="47"/>
      <c r="P112" s="48"/>
      <c r="S112" s="48"/>
    </row>
    <row r="113" spans="1:19">
      <c r="A113" s="43">
        <v>43179</v>
      </c>
      <c r="B113" s="57">
        <f t="shared" si="31"/>
        <v>3</v>
      </c>
      <c r="E113" s="47"/>
      <c r="F113" s="47">
        <v>2</v>
      </c>
      <c r="G113" s="47">
        <v>5</v>
      </c>
      <c r="H113" s="47">
        <v>7.5</v>
      </c>
      <c r="I113" s="47"/>
      <c r="J113" s="47"/>
      <c r="K113" s="47"/>
      <c r="P113" s="48"/>
      <c r="S113" s="48"/>
    </row>
    <row r="114" spans="1:19">
      <c r="A114" s="43">
        <v>43180</v>
      </c>
      <c r="B114" s="57">
        <f t="shared" si="31"/>
        <v>4</v>
      </c>
      <c r="E114" s="47"/>
      <c r="F114" s="47">
        <v>4</v>
      </c>
      <c r="G114" s="46"/>
      <c r="H114" s="46"/>
      <c r="I114" s="47"/>
      <c r="J114" s="47"/>
      <c r="K114" s="47"/>
      <c r="P114" s="48"/>
      <c r="S114" s="48"/>
    </row>
    <row r="115" spans="1:19">
      <c r="A115" s="43">
        <v>43181</v>
      </c>
      <c r="B115" s="57">
        <f t="shared" si="31"/>
        <v>5</v>
      </c>
      <c r="E115" s="47"/>
      <c r="F115" s="47"/>
      <c r="G115" s="47">
        <v>2</v>
      </c>
      <c r="H115" s="47">
        <v>2</v>
      </c>
      <c r="I115" s="47">
        <v>1</v>
      </c>
      <c r="J115" s="47"/>
      <c r="K115" s="47"/>
      <c r="P115" s="48"/>
      <c r="S115" s="48"/>
    </row>
    <row r="116" spans="1:19">
      <c r="A116" s="43">
        <v>43182</v>
      </c>
      <c r="B116" s="57">
        <f t="shared" si="31"/>
        <v>6</v>
      </c>
      <c r="E116" s="47"/>
      <c r="F116" s="47"/>
      <c r="G116" s="47">
        <v>3</v>
      </c>
      <c r="H116" s="47">
        <v>3.5</v>
      </c>
      <c r="I116" s="47"/>
      <c r="J116" s="47">
        <v>1</v>
      </c>
      <c r="K116" s="47"/>
      <c r="P116" s="48"/>
      <c r="S116" s="48"/>
    </row>
    <row r="117" spans="1:19">
      <c r="A117" s="43">
        <v>43183</v>
      </c>
      <c r="B117" s="57">
        <f t="shared" si="31"/>
        <v>7</v>
      </c>
      <c r="E117" s="47"/>
      <c r="F117" s="47"/>
      <c r="G117" s="47">
        <v>3</v>
      </c>
      <c r="H117" s="47">
        <v>3</v>
      </c>
      <c r="I117" s="47"/>
      <c r="J117" s="47"/>
      <c r="K117" s="47"/>
      <c r="P117" s="48"/>
      <c r="S117" s="48"/>
    </row>
    <row r="118" spans="1:19" s="44" customFormat="1">
      <c r="B118" s="45"/>
      <c r="C118" s="45"/>
      <c r="D118" s="45"/>
      <c r="E118" s="45"/>
      <c r="L118" s="45"/>
      <c r="M118" s="45"/>
      <c r="N118" s="45"/>
    </row>
    <row r="119" spans="1:19">
      <c r="C119" s="5">
        <f>SUM(C3:C118)</f>
        <v>10</v>
      </c>
      <c r="D119" s="5">
        <f>SUM(D3:D118)</f>
        <v>49</v>
      </c>
      <c r="E119" s="5">
        <f>SUM(E3:E118)</f>
        <v>7</v>
      </c>
      <c r="F119" s="5">
        <f>SUM(F3:F118)</f>
        <v>156</v>
      </c>
      <c r="G119" s="5">
        <f>SUM(G3:G118)</f>
        <v>171</v>
      </c>
      <c r="H119" s="5">
        <f>SUM(H3:H118)</f>
        <v>310</v>
      </c>
      <c r="I119" s="5">
        <f>SUM(I3:I118)</f>
        <v>47</v>
      </c>
      <c r="J119" s="5">
        <f>SUM(J3:J118)</f>
        <v>56</v>
      </c>
    </row>
    <row r="120" spans="1:19">
      <c r="E120" s="56">
        <f>E119/$D119</f>
        <v>0.14285714285714285</v>
      </c>
      <c r="F120" s="5"/>
      <c r="G120" s="56"/>
      <c r="H120" s="56">
        <f>H119/$F119</f>
        <v>1.9871794871794872</v>
      </c>
      <c r="I120" s="56">
        <f>I119/$F119</f>
        <v>0.30128205128205127</v>
      </c>
      <c r="J120" s="56">
        <f>J119/$F119</f>
        <v>0.35897435897435898</v>
      </c>
    </row>
    <row r="121" spans="1:19">
      <c r="F121" s="47"/>
      <c r="G121" s="61" t="s">
        <v>450</v>
      </c>
      <c r="H121" s="5">
        <f>SUM(H45:H117)</f>
        <v>249</v>
      </c>
    </row>
    <row r="122" spans="1:19">
      <c r="G122" s="61" t="s">
        <v>451</v>
      </c>
      <c r="H122" s="63">
        <f>H121/G119</f>
        <v>1.4561403508771931</v>
      </c>
    </row>
    <row r="123" spans="1:19">
      <c r="G123" s="61" t="s">
        <v>452</v>
      </c>
      <c r="H123" s="62">
        <f ca="1">NOW()-DATE(2018,1,10)</f>
        <v>73.67549976852024</v>
      </c>
    </row>
    <row r="124" spans="1:19">
      <c r="G124" s="61" t="s">
        <v>454</v>
      </c>
      <c r="H124" s="63">
        <f ca="1">H121/H123</f>
        <v>3.379685251981035</v>
      </c>
    </row>
    <row r="125" spans="1:19">
      <c r="G125" s="61" t="s">
        <v>453</v>
      </c>
      <c r="H125" s="63">
        <f ca="1">G119/H123</f>
        <v>2.3209886670231201</v>
      </c>
    </row>
    <row r="127" spans="1:19">
      <c r="I127" s="5"/>
    </row>
    <row r="128" spans="1:19">
      <c r="I128" s="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0"/>
  </cols>
  <sheetData>
    <row r="1" spans="1:2">
      <c r="A1" s="50" t="s">
        <v>423</v>
      </c>
      <c r="B1" s="50" t="s">
        <v>424</v>
      </c>
    </row>
    <row r="2" spans="1:2">
      <c r="A2" s="50" t="s">
        <v>372</v>
      </c>
      <c r="B2" s="50" t="s">
        <v>447</v>
      </c>
    </row>
    <row r="3" spans="1:2">
      <c r="A3" s="50" t="s">
        <v>371</v>
      </c>
      <c r="B3" s="50" t="s">
        <v>446</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440</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426</v>
      </c>
      <c r="B8" s="7">
        <v>40</v>
      </c>
      <c r="C8" s="7">
        <v>1</v>
      </c>
      <c r="D8" s="6">
        <f t="shared" si="0"/>
        <v>40</v>
      </c>
      <c r="F8" s="11"/>
      <c r="G8" s="7" t="s">
        <v>388</v>
      </c>
      <c r="I8" s="6">
        <f>1+3</f>
        <v>4</v>
      </c>
      <c r="J8" s="6">
        <v>3</v>
      </c>
      <c r="K8" s="6">
        <f t="shared" si="1"/>
        <v>1</v>
      </c>
      <c r="L8" s="51">
        <v>1</v>
      </c>
    </row>
    <row r="9" spans="1:12" ht="13.5" customHeight="1">
      <c r="A9" s="7" t="s">
        <v>438</v>
      </c>
      <c r="B9" s="7">
        <v>3</v>
      </c>
      <c r="C9" s="7">
        <v>1</v>
      </c>
      <c r="D9" s="6">
        <f t="shared" si="0"/>
        <v>3</v>
      </c>
      <c r="F9" s="11"/>
      <c r="G9" s="7" t="s">
        <v>389</v>
      </c>
      <c r="I9" s="6">
        <v>3</v>
      </c>
      <c r="J9" s="6">
        <v>3</v>
      </c>
      <c r="K9" s="6">
        <f t="shared" si="1"/>
        <v>0</v>
      </c>
      <c r="L9" s="42">
        <v>2</v>
      </c>
    </row>
    <row r="10" spans="1:12" ht="13.5" customHeight="1">
      <c r="A10" s="7" t="s">
        <v>439</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442</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427</v>
      </c>
      <c r="B14" s="7">
        <v>2</v>
      </c>
      <c r="C14" s="7">
        <v>1</v>
      </c>
      <c r="D14" s="6">
        <f t="shared" ref="D14:D17" si="3">C14*B14</f>
        <v>2</v>
      </c>
      <c r="F14" s="11"/>
    </row>
    <row r="15" spans="1:12" ht="13.5" customHeight="1">
      <c r="A15" s="7" t="s">
        <v>428</v>
      </c>
      <c r="B15" s="7">
        <v>3.8</v>
      </c>
      <c r="C15" s="7">
        <v>2</v>
      </c>
      <c r="D15" s="6">
        <f t="shared" si="3"/>
        <v>7.6</v>
      </c>
      <c r="F15" s="11"/>
    </row>
    <row r="16" spans="1:12" ht="13.5" customHeight="1">
      <c r="A16" s="7" t="s">
        <v>429</v>
      </c>
      <c r="B16" s="7">
        <v>5.2</v>
      </c>
      <c r="C16" s="7">
        <v>0.3</v>
      </c>
      <c r="D16" s="6">
        <f t="shared" si="3"/>
        <v>1.56</v>
      </c>
      <c r="F16" s="11"/>
      <c r="G16" s="7" t="s">
        <v>395</v>
      </c>
      <c r="I16" s="6">
        <v>3</v>
      </c>
    </row>
    <row r="17" spans="1:15" ht="13.5" customHeight="1">
      <c r="A17" s="7" t="s">
        <v>430</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431</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432</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433</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443</v>
      </c>
      <c r="B24" s="7">
        <v>1.5</v>
      </c>
      <c r="C24" s="7">
        <v>2</v>
      </c>
      <c r="D24" s="6">
        <f t="shared" si="4"/>
        <v>3</v>
      </c>
      <c r="G24" s="7" t="s">
        <v>74</v>
      </c>
    </row>
    <row r="25" spans="1:15" ht="13.5" customHeight="1">
      <c r="A25" s="7" t="s">
        <v>434</v>
      </c>
      <c r="B25" s="7">
        <v>6</v>
      </c>
      <c r="C25" s="7">
        <v>2</v>
      </c>
      <c r="D25" s="6">
        <f>C25*B25</f>
        <v>12</v>
      </c>
      <c r="G25" s="7" t="s">
        <v>75</v>
      </c>
    </row>
    <row r="26" spans="1:15" ht="13.5" customHeight="1">
      <c r="A26" s="7" t="s">
        <v>437</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435</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436</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445</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444</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441</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業績</vt:lpstr>
      <vt:lpstr>toDo</vt:lpstr>
      <vt:lpstr>售水-wk</vt:lpstr>
      <vt:lpstr>街電</vt:lpstr>
      <vt:lpstr>售水4</vt:lpstr>
      <vt:lpstr>售水3</vt:lpstr>
      <vt:lpstr>售水2</vt:lpstr>
      <vt:lpstr>售水1</vt:lpstr>
      <vt:lpstr>售水0</vt: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2018-03-24T08:13:15Z</dcterms:modified>
</cp:coreProperties>
</file>