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activeTab="1"/>
  </bookViews>
  <sheets>
    <sheet name="裝機" sheetId="13" r:id="rId1"/>
    <sheet name="業績" sheetId="8" r:id="rId2"/>
    <sheet name="toDo" sheetId="9" r:id="rId3"/>
    <sheet name="售水-wk" sheetId="10" r:id="rId4"/>
    <sheet name="街電" sheetId="5" r:id="rId5"/>
    <sheet name="售水4" sheetId="1" r:id="rId6"/>
    <sheet name="售水3" sheetId="6" r:id="rId7"/>
    <sheet name="售水2" sheetId="2" r:id="rId8"/>
    <sheet name="售水1" sheetId="3" r:id="rId9"/>
    <sheet name="售水0" sheetId="4" r:id="rId10"/>
    <sheet name="工作表1" sheetId="11" r:id="rId11"/>
    <sheet name="hotel" sheetId="12" r:id="rId12"/>
  </sheets>
  <definedNames>
    <definedName name="sale_amount_by_date" localSheetId="0">#REF!</definedName>
    <definedName name="sale_amount_by_date">#REF!</definedName>
    <definedName name="sale_amount_by_date_10" localSheetId="0">#REF!</definedName>
    <definedName name="sale_amount_by_date_10">#REF!</definedName>
    <definedName name="sale_amount_by_date_3" localSheetId="0">#REF!</definedName>
    <definedName name="sale_amount_by_date_3">#REF!</definedName>
    <definedName name="sale_amount_by_date_4" localSheetId="0">#REF!</definedName>
    <definedName name="sale_amount_by_date_4">#REF!</definedName>
    <definedName name="sale_amount_by_month" localSheetId="0">#REF!</definedName>
    <definedName name="sale_amount_by_month">#REF!</definedName>
    <definedName name="sale_amount_by_month_10" localSheetId="0">#REF!</definedName>
    <definedName name="sale_amount_by_month_10">#REF!</definedName>
    <definedName name="sale_amount_by_month_3" localSheetId="0">#REF!</definedName>
    <definedName name="sale_amount_by_month_3">#REF!</definedName>
    <definedName name="sale_amount_by_month_4" localSheetId="0">#REF!</definedName>
    <definedName name="sale_amount_by_month_4">#REF!</definedName>
  </definedNames>
  <calcPr calcId="145621"/>
</workbook>
</file>

<file path=xl/calcChain.xml><?xml version="1.0" encoding="utf-8"?>
<calcChain xmlns="http://schemas.openxmlformats.org/spreadsheetml/2006/main">
  <c r="B179" i="8" l="1"/>
  <c r="B174" i="8"/>
  <c r="B175" i="8"/>
  <c r="B176" i="8"/>
  <c r="B177" i="8"/>
  <c r="B178" i="8"/>
  <c r="B157" i="8"/>
  <c r="B158" i="8"/>
  <c r="B159" i="8"/>
  <c r="B160" i="8"/>
  <c r="B161" i="8"/>
  <c r="B162" i="8"/>
  <c r="B163" i="8"/>
  <c r="B164" i="8"/>
  <c r="B165" i="8"/>
  <c r="B166" i="8"/>
  <c r="B167" i="8"/>
  <c r="B168" i="8"/>
  <c r="B169" i="8"/>
  <c r="B170" i="8"/>
  <c r="B171" i="8"/>
  <c r="B172" i="8"/>
  <c r="B173" i="8"/>
  <c r="B156" i="8" l="1"/>
  <c r="B147" i="8" l="1"/>
  <c r="B148" i="8"/>
  <c r="B149" i="8"/>
  <c r="B150" i="8"/>
  <c r="B151" i="8"/>
  <c r="B152" i="8"/>
  <c r="B153" i="8"/>
  <c r="B154" i="8"/>
  <c r="B155" i="8"/>
  <c r="F188" i="8" l="1"/>
  <c r="B142" i="8" l="1"/>
  <c r="B143" i="8"/>
  <c r="B144" i="8"/>
  <c r="B145" i="8"/>
  <c r="B146" i="8"/>
  <c r="M181" i="8" l="1"/>
  <c r="N181" i="8"/>
  <c r="O181" i="8"/>
  <c r="L181" i="8"/>
  <c r="B140" i="8"/>
  <c r="B141" i="8"/>
  <c r="O182" i="8" l="1"/>
  <c r="B139" i="8"/>
  <c r="S181" i="8"/>
  <c r="R181" i="8"/>
  <c r="Q181" i="8"/>
  <c r="B138" i="8" l="1"/>
  <c r="B137" i="8" l="1"/>
  <c r="B133" i="8" l="1"/>
  <c r="B134" i="8"/>
  <c r="B135" i="8"/>
  <c r="B136" i="8"/>
  <c r="A46" i="13" l="1"/>
  <c r="A20" i="13"/>
  <c r="A19" i="13"/>
  <c r="H7" i="13"/>
  <c r="I7" i="13" s="1"/>
  <c r="E7" i="13"/>
  <c r="I6" i="13"/>
  <c r="H6" i="13"/>
  <c r="E6" i="13"/>
  <c r="H5" i="13"/>
  <c r="I5" i="13" s="1"/>
  <c r="E5" i="13"/>
  <c r="H4" i="13"/>
  <c r="E4" i="13"/>
  <c r="H3" i="13"/>
  <c r="E3" i="13"/>
  <c r="H2" i="13"/>
  <c r="E2" i="13"/>
  <c r="B132" i="8" l="1"/>
  <c r="J181" i="8"/>
  <c r="B131" i="8"/>
  <c r="B129" i="8" l="1"/>
  <c r="B130" i="8"/>
  <c r="B126" i="8" l="1"/>
  <c r="B127" i="8"/>
  <c r="B128" i="8"/>
  <c r="I181" i="8" l="1"/>
  <c r="H181" i="8"/>
  <c r="B120" i="8"/>
  <c r="B121" i="8"/>
  <c r="B122" i="8"/>
  <c r="B123" i="8"/>
  <c r="B124" i="8"/>
  <c r="B125" i="8"/>
  <c r="B119" i="8" l="1"/>
  <c r="E39" i="12"/>
  <c r="D39" i="12"/>
  <c r="F38" i="12"/>
  <c r="F37" i="12"/>
  <c r="F36" i="12"/>
  <c r="F35" i="12"/>
  <c r="F34" i="12"/>
  <c r="F33" i="12"/>
  <c r="F32" i="12"/>
  <c r="F31" i="12"/>
  <c r="F30" i="12"/>
  <c r="F29" i="12"/>
  <c r="F28" i="12"/>
  <c r="F27" i="12"/>
  <c r="F26" i="12"/>
  <c r="F25" i="12"/>
  <c r="F24" i="12"/>
  <c r="F21" i="12"/>
  <c r="F20" i="12"/>
  <c r="F17" i="12"/>
  <c r="F16" i="12"/>
  <c r="F15" i="12"/>
  <c r="F13" i="12"/>
  <c r="F12" i="12"/>
  <c r="F10" i="12"/>
  <c r="F9" i="12"/>
  <c r="F7" i="12"/>
  <c r="F6" i="12"/>
  <c r="F5" i="12"/>
  <c r="F4" i="12"/>
  <c r="F3" i="12"/>
  <c r="F2" i="12"/>
  <c r="E182" i="8" l="1"/>
  <c r="B118" i="8"/>
  <c r="E184" i="8" l="1"/>
  <c r="E185" i="8" s="1"/>
  <c r="D181" i="8"/>
  <c r="E183" i="8" s="1"/>
  <c r="B102" i="8"/>
  <c r="B103" i="8"/>
  <c r="B104" i="8"/>
  <c r="B105" i="8"/>
  <c r="B106" i="8"/>
  <c r="B107" i="8"/>
  <c r="B108" i="8"/>
  <c r="B109" i="8"/>
  <c r="B110" i="8"/>
  <c r="B111" i="8"/>
  <c r="B112" i="8"/>
  <c r="B113" i="8"/>
  <c r="B114" i="8"/>
  <c r="B115" i="8"/>
  <c r="B116" i="8"/>
  <c r="B117" i="8"/>
  <c r="E186" i="8" l="1"/>
  <c r="B99" i="8"/>
  <c r="B100" i="8"/>
  <c r="B101" i="8"/>
  <c r="B97" i="8" l="1"/>
  <c r="B98" i="8"/>
  <c r="B96" i="8" l="1"/>
  <c r="B95" i="8" l="1"/>
  <c r="B94" i="8" l="1"/>
  <c r="B93" i="8" l="1"/>
  <c r="B92" i="8" l="1"/>
  <c r="B91" i="8" l="1"/>
  <c r="B90" i="8" l="1"/>
  <c r="B89" i="8" l="1"/>
  <c r="B86" i="8" l="1"/>
  <c r="B87" i="8"/>
  <c r="B88" i="8"/>
  <c r="B85" i="8" l="1"/>
  <c r="B82" i="8" l="1"/>
  <c r="B83" i="8"/>
  <c r="B84" i="8"/>
  <c r="B80" i="8" l="1"/>
  <c r="B81" i="8"/>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F181" i="8" l="1"/>
  <c r="G181" i="8" l="1"/>
  <c r="J183" i="8" l="1"/>
  <c r="I183" i="8"/>
  <c r="H183" i="8"/>
  <c r="E181" i="8"/>
  <c r="C181" i="8" l="1"/>
  <c r="E187" i="8" s="1"/>
  <c r="E188" i="8" s="1"/>
  <c r="J182" i="8" l="1"/>
  <c r="C184" i="8"/>
  <c r="H182" i="8"/>
  <c r="I182" i="8"/>
  <c r="F182" i="8"/>
  <c r="G182"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2" authorId="0">
      <text>
        <r>
          <rPr>
            <b/>
            <sz val="9"/>
            <color indexed="81"/>
            <rFont val="Tahoma"/>
            <charset val="1"/>
          </rPr>
          <t>長安烏沙水箱機+寬帶
已拆回</t>
        </r>
      </text>
    </comment>
    <comment ref="B3" authorId="0">
      <text>
        <r>
          <rPr>
            <b/>
            <sz val="9"/>
            <color indexed="81"/>
            <rFont val="Tahoma"/>
            <charset val="1"/>
          </rPr>
          <t xml:space="preserve">長安烏沙出租屋
已撤回
</t>
        </r>
      </text>
    </comment>
    <comment ref="B4" authorId="0">
      <text>
        <r>
          <rPr>
            <b/>
            <sz val="9"/>
            <color indexed="81"/>
            <rFont val="Tahoma"/>
            <family val="2"/>
          </rPr>
          <t>20171213
YLB-001-&gt;YLB-001-2
改放虎門樹田</t>
        </r>
      </text>
    </comment>
    <comment ref="C5" authorId="0">
      <text>
        <r>
          <rPr>
            <b/>
            <sz val="9"/>
            <color indexed="81"/>
            <rFont val="Tahoma"/>
            <charset val="1"/>
          </rPr>
          <t>長安廈崗水箱機
已拆回</t>
        </r>
      </text>
    </comment>
    <comment ref="B6" authorId="0">
      <text>
        <r>
          <rPr>
            <b/>
            <sz val="9"/>
            <color indexed="81"/>
            <rFont val="Tahoma"/>
            <charset val="1"/>
          </rPr>
          <t>長安廈崗便利店
已撤回</t>
        </r>
      </text>
    </comment>
    <comment ref="C7" authorId="0">
      <text>
        <r>
          <rPr>
            <b/>
            <sz val="9"/>
            <color indexed="81"/>
            <rFont val="Tahoma"/>
            <charset val="1"/>
          </rPr>
          <t>虎門樹田水箱機
已拆回</t>
        </r>
      </text>
    </comment>
    <comment ref="C8" authorId="0">
      <text>
        <r>
          <rPr>
            <b/>
            <sz val="9"/>
            <color indexed="81"/>
            <rFont val="Tahoma"/>
            <charset val="1"/>
          </rPr>
          <t>虎門樹田水桶機</t>
        </r>
      </text>
    </comment>
    <comment ref="C9" authorId="0">
      <text>
        <r>
          <rPr>
            <b/>
            <sz val="9"/>
            <color indexed="81"/>
            <rFont val="Tahoma"/>
            <charset val="1"/>
          </rPr>
          <t>鳳崗水桶機</t>
        </r>
      </text>
    </comment>
    <comment ref="B10" authorId="0">
      <text>
        <r>
          <rPr>
            <b/>
            <sz val="9"/>
            <color indexed="81"/>
            <rFont val="Tahoma"/>
            <charset val="1"/>
          </rPr>
          <t>鳳崗</t>
        </r>
      </text>
    </comment>
  </commentList>
</comments>
</file>

<file path=xl/comments2.xml><?xml version="1.0" encoding="utf-8"?>
<comments xmlns="http://schemas.openxmlformats.org/spreadsheetml/2006/main">
  <authors>
    <author>david</author>
  </authors>
  <commentList>
    <comment ref="Q3" authorId="0">
      <text>
        <r>
          <rPr>
            <b/>
            <sz val="9"/>
            <color indexed="81"/>
            <rFont val="Tahoma"/>
            <family val="2"/>
          </rPr>
          <t>11/11 朱小姐
11/11 1號先生
11/11 房東老鄉
11/12 1號太太
11/15 微商未領已回老家</t>
        </r>
      </text>
    </comment>
    <comment ref="C17" authorId="0">
      <text>
        <r>
          <rPr>
            <b/>
            <sz val="9"/>
            <color indexed="81"/>
            <rFont val="Tahoma"/>
            <family val="2"/>
          </rPr>
          <t>樹田1-16</t>
        </r>
      </text>
    </comment>
    <comment ref="C18" authorId="0">
      <text>
        <r>
          <rPr>
            <b/>
            <sz val="9"/>
            <color indexed="81"/>
            <rFont val="Tahoma"/>
            <family val="2"/>
          </rPr>
          <t>樹田17-53</t>
        </r>
      </text>
    </comment>
    <comment ref="C19" authorId="0">
      <text>
        <r>
          <rPr>
            <b/>
            <sz val="9"/>
            <color indexed="81"/>
            <rFont val="Tahoma"/>
            <family val="2"/>
          </rPr>
          <t>樹田54-60</t>
        </r>
      </text>
    </comment>
    <comment ref="C20" authorId="0">
      <text>
        <r>
          <rPr>
            <b/>
            <sz val="9"/>
            <color indexed="81"/>
            <rFont val="Tahoma"/>
            <family val="2"/>
          </rPr>
          <t>樹田61-63</t>
        </r>
      </text>
    </comment>
    <comment ref="E20" authorId="0">
      <text>
        <r>
          <rPr>
            <b/>
            <sz val="9"/>
            <color indexed="81"/>
            <rFont val="Tahoma"/>
            <family val="2"/>
          </rPr>
          <t>樹田4-1
樹田35-1</t>
        </r>
      </text>
    </comment>
    <comment ref="E21" authorId="0">
      <text>
        <r>
          <rPr>
            <b/>
            <sz val="9"/>
            <color indexed="81"/>
            <rFont val="Tahoma"/>
            <family val="2"/>
          </rPr>
          <t>樹田38-1
樹田4-2</t>
        </r>
      </text>
    </comment>
    <comment ref="E22" authorId="0">
      <text>
        <r>
          <rPr>
            <b/>
            <sz val="9"/>
            <color indexed="81"/>
            <rFont val="Tahoma"/>
            <family val="2"/>
          </rPr>
          <t>樹田5-1
樹田54-1
樹田30-1
樹田34-1
樹田46-1</t>
        </r>
      </text>
    </comment>
    <comment ref="E23" authorId="0">
      <text>
        <r>
          <rPr>
            <b/>
            <sz val="9"/>
            <color indexed="81"/>
            <rFont val="Tahoma"/>
            <family val="2"/>
          </rPr>
          <t>樹田62-1
樹田26-1</t>
        </r>
      </text>
    </comment>
    <comment ref="G23" authorId="0">
      <text>
        <r>
          <rPr>
            <b/>
            <sz val="9"/>
            <color indexed="81"/>
            <rFont val="Tahoma"/>
            <family val="2"/>
          </rPr>
          <t>樹田4(2次)
樹田34(1次)
樹田5(1次)</t>
        </r>
      </text>
    </comment>
    <comment ref="R23" authorId="0">
      <text>
        <r>
          <rPr>
            <b/>
            <sz val="9"/>
            <color indexed="81"/>
            <rFont val="Tahoma"/>
            <charset val="1"/>
          </rPr>
          <t>廈崗33</t>
        </r>
      </text>
    </comment>
    <comment ref="E24" authorId="0">
      <text>
        <r>
          <rPr>
            <b/>
            <sz val="9"/>
            <color indexed="81"/>
            <rFont val="Tahoma"/>
            <family val="2"/>
          </rPr>
          <t>樹田34-2(5元包)</t>
        </r>
        <r>
          <rPr>
            <sz val="9"/>
            <color indexed="81"/>
            <rFont val="Tahoma"/>
            <family val="2"/>
          </rPr>
          <t xml:space="preserve">
</t>
        </r>
      </text>
    </comment>
    <comment ref="E25" authorId="0">
      <text>
        <r>
          <rPr>
            <b/>
            <sz val="9"/>
            <color indexed="81"/>
            <rFont val="Tahoma"/>
            <family val="2"/>
          </rPr>
          <t>樹田4-3(5元包)
樹田35-2(5元包)
樹田30-2(5元包)
樹田22-1(5元包)
樹田19-1(5元包)</t>
        </r>
      </text>
    </comment>
    <comment ref="G25" authorId="0">
      <text>
        <r>
          <rPr>
            <b/>
            <sz val="9"/>
            <color indexed="81"/>
            <rFont val="Tahoma"/>
            <family val="2"/>
          </rPr>
          <t>樹田35(2次)
樹田30(2次)
樹田22(1次)
樹田19(1次)</t>
        </r>
      </text>
    </comment>
    <comment ref="E26" authorId="0">
      <text>
        <r>
          <rPr>
            <b/>
            <sz val="9"/>
            <color indexed="81"/>
            <rFont val="Tahoma"/>
            <family val="2"/>
          </rPr>
          <t>樹田62-2(5元包)
樹田54-2
樹田5-2(5元包)
樹田61-1(5元包)</t>
        </r>
      </text>
    </comment>
    <comment ref="G26" authorId="0">
      <text>
        <r>
          <rPr>
            <b/>
            <sz val="9"/>
            <color indexed="81"/>
            <rFont val="Tahoma"/>
            <family val="2"/>
          </rPr>
          <t>樹田62(2次)
樹田61(1次)</t>
        </r>
      </text>
    </comment>
    <comment ref="R26" authorId="0">
      <text>
        <r>
          <rPr>
            <b/>
            <sz val="9"/>
            <color indexed="81"/>
            <rFont val="Tahoma"/>
            <charset val="1"/>
          </rPr>
          <t>廈崗34</t>
        </r>
      </text>
    </comment>
    <comment ref="C27" authorId="0">
      <text>
        <r>
          <rPr>
            <b/>
            <sz val="9"/>
            <color indexed="81"/>
            <rFont val="Tahoma"/>
            <family val="2"/>
          </rPr>
          <t>樹田64</t>
        </r>
      </text>
    </comment>
    <comment ref="E27" authorId="0">
      <text>
        <r>
          <rPr>
            <b/>
            <sz val="9"/>
            <color indexed="81"/>
            <rFont val="Tahoma"/>
            <family val="2"/>
          </rPr>
          <t>樹田34-3(5元包)
樹田4-4(5元包)
樹田59-1</t>
        </r>
      </text>
    </comment>
    <comment ref="G27" authorId="0">
      <text>
        <r>
          <rPr>
            <b/>
            <sz val="9"/>
            <color indexed="81"/>
            <rFont val="Tahoma"/>
            <family val="2"/>
          </rPr>
          <t>樹田64(0次)</t>
        </r>
      </text>
    </comment>
    <comment ref="E28" authorId="0">
      <text>
        <r>
          <rPr>
            <b/>
            <sz val="9"/>
            <color indexed="81"/>
            <rFont val="Tahoma"/>
            <family val="2"/>
          </rPr>
          <t>樹田30-3(5元包)
樹田4-5(5元包)</t>
        </r>
      </text>
    </comment>
    <comment ref="E29" authorId="0">
      <text>
        <r>
          <rPr>
            <b/>
            <sz val="9"/>
            <color indexed="81"/>
            <rFont val="Tahoma"/>
            <family val="2"/>
          </rPr>
          <t>樹田46-2(5元包)
樹田35-3(5元包)
樹田22-2(5元包)
樹田5-3(5元包)</t>
        </r>
      </text>
    </comment>
    <comment ref="G29" authorId="0">
      <text>
        <r>
          <rPr>
            <b/>
            <sz val="9"/>
            <color indexed="81"/>
            <rFont val="Tahoma"/>
            <family val="2"/>
          </rPr>
          <t>樹田46(2次)
樹田54(2次)</t>
        </r>
      </text>
    </comment>
    <comment ref="C30" authorId="0">
      <text>
        <r>
          <rPr>
            <b/>
            <sz val="9"/>
            <color indexed="81"/>
            <rFont val="Tahoma"/>
            <family val="2"/>
          </rPr>
          <t>樹田65
樹田66B-樹田70B</t>
        </r>
      </text>
    </comment>
    <comment ref="G30" authorId="0">
      <text>
        <r>
          <rPr>
            <b/>
            <sz val="9"/>
            <color indexed="81"/>
            <rFont val="Tahoma"/>
            <family val="2"/>
          </rPr>
          <t>樹田65(0次)
樹田67B(0次)
樹田68B(0次)
樹田69B(0次)
樹田70B(0次)</t>
        </r>
      </text>
    </comment>
    <comment ref="S30" authorId="0">
      <text>
        <r>
          <rPr>
            <b/>
            <sz val="9"/>
            <color indexed="81"/>
            <rFont val="Tahoma"/>
            <family val="2"/>
          </rPr>
          <t>廈崗1(9次)
廈崗29(3次)</t>
        </r>
      </text>
    </comment>
    <comment ref="C31" authorId="0">
      <text>
        <r>
          <rPr>
            <b/>
            <sz val="9"/>
            <color indexed="81"/>
            <rFont val="Tahoma"/>
            <family val="2"/>
          </rPr>
          <t>樹田71B-77B</t>
        </r>
      </text>
    </comment>
    <comment ref="E31" authorId="0">
      <text>
        <r>
          <rPr>
            <b/>
            <sz val="9"/>
            <color indexed="81"/>
            <rFont val="Tahoma"/>
            <family val="2"/>
          </rPr>
          <t>樹田34-4(5元包)
樹田54-3(5元包)
樹田5-4(5元包)
樹田46-3(5元包)
樹田64-1(5元包)
樹田30-4(5元包)</t>
        </r>
      </text>
    </comment>
    <comment ref="G31" authorId="0">
      <text>
        <r>
          <rPr>
            <b/>
            <sz val="9"/>
            <color indexed="81"/>
            <rFont val="Tahoma"/>
            <family val="2"/>
          </rPr>
          <t xml:space="preserve">樹田72B(0次)
樹田74B(0次)
樹田75B(0次)
樹田77B(0次)
</t>
        </r>
      </text>
    </comment>
    <comment ref="C32" authorId="0">
      <text>
        <r>
          <rPr>
            <b/>
            <sz val="9"/>
            <color indexed="81"/>
            <rFont val="Tahoma"/>
            <family val="2"/>
          </rPr>
          <t>樹田78B-81B</t>
        </r>
      </text>
    </comment>
    <comment ref="C33" authorId="0">
      <text>
        <r>
          <rPr>
            <b/>
            <sz val="9"/>
            <color indexed="81"/>
            <rFont val="Tahoma"/>
            <family val="2"/>
          </rPr>
          <t>樹田82B-85B</t>
        </r>
      </text>
    </comment>
    <comment ref="E33" authorId="0">
      <text>
        <r>
          <rPr>
            <b/>
            <sz val="9"/>
            <color indexed="81"/>
            <rFont val="Tahoma"/>
            <family val="2"/>
          </rPr>
          <t xml:space="preserve">樹田41-1(5元包)
</t>
        </r>
      </text>
    </comment>
    <comment ref="G33" authorId="0">
      <text>
        <r>
          <rPr>
            <b/>
            <sz val="9"/>
            <color indexed="81"/>
            <rFont val="Tahoma"/>
            <family val="2"/>
          </rPr>
          <t>樹田41(1次)</t>
        </r>
      </text>
    </comment>
    <comment ref="C34" authorId="0">
      <text>
        <r>
          <rPr>
            <b/>
            <sz val="9"/>
            <color indexed="81"/>
            <rFont val="Tahoma"/>
            <family val="2"/>
          </rPr>
          <t>樹田86B-93B</t>
        </r>
      </text>
    </comment>
    <comment ref="E34" authorId="0">
      <text>
        <r>
          <rPr>
            <b/>
            <sz val="9"/>
            <color indexed="81"/>
            <rFont val="Tahoma"/>
            <family val="2"/>
          </rPr>
          <t>樹田35-4(5元包)
樹田78B-1
樹田54-4(5元包)</t>
        </r>
      </text>
    </comment>
    <comment ref="G34" authorId="0">
      <text>
        <r>
          <rPr>
            <b/>
            <sz val="9"/>
            <color indexed="81"/>
            <rFont val="Tahoma"/>
            <family val="2"/>
          </rPr>
          <t>樹田86B(0次)
樹田87B(0次)
樹田93B(0次)
樹田92B(0次)充4.5元</t>
        </r>
      </text>
    </comment>
    <comment ref="R34" authorId="0">
      <text>
        <r>
          <rPr>
            <b/>
            <sz val="9"/>
            <color indexed="81"/>
            <rFont val="Tahoma"/>
            <charset val="1"/>
          </rPr>
          <t>廈崗35-39</t>
        </r>
      </text>
    </comment>
    <comment ref="S34" authorId="0">
      <text>
        <r>
          <rPr>
            <b/>
            <sz val="9"/>
            <color indexed="81"/>
            <rFont val="Tahoma"/>
            <family val="2"/>
          </rPr>
          <t>廈崗35(0次)
廈崗37(0次)</t>
        </r>
      </text>
    </comment>
    <comment ref="C35" authorId="0">
      <text>
        <r>
          <rPr>
            <b/>
            <sz val="9"/>
            <color indexed="81"/>
            <rFont val="Tahoma"/>
            <family val="2"/>
          </rPr>
          <t>樹田94B-95B</t>
        </r>
      </text>
    </comment>
    <comment ref="E35" authorId="0">
      <text>
        <r>
          <rPr>
            <b/>
            <sz val="9"/>
            <color indexed="81"/>
            <rFont val="Tahoma"/>
            <family val="2"/>
          </rPr>
          <t>樹田67B-1(5元包)
樹田30-5(5元包)</t>
        </r>
      </text>
    </comment>
    <comment ref="R35" authorId="0">
      <text>
        <r>
          <rPr>
            <b/>
            <sz val="9"/>
            <color indexed="81"/>
            <rFont val="Tahoma"/>
            <charset val="1"/>
          </rPr>
          <t>廈崗40
廈崗41</t>
        </r>
      </text>
    </comment>
    <comment ref="S35" authorId="0">
      <text>
        <r>
          <rPr>
            <b/>
            <sz val="9"/>
            <color indexed="81"/>
            <rFont val="Tahoma"/>
            <family val="2"/>
          </rPr>
          <t xml:space="preserve">廈崗7(2次)
</t>
        </r>
      </text>
    </comment>
    <comment ref="C36" authorId="0">
      <text>
        <r>
          <rPr>
            <b/>
            <sz val="9"/>
            <color indexed="81"/>
            <rFont val="Tahoma"/>
            <family val="2"/>
          </rPr>
          <t>樹田96B-102B</t>
        </r>
      </text>
    </comment>
    <comment ref="E36" authorId="0">
      <text>
        <r>
          <rPr>
            <b/>
            <sz val="9"/>
            <color indexed="81"/>
            <rFont val="Tahoma"/>
            <family val="2"/>
          </rPr>
          <t>樹田4-6(5元包)</t>
        </r>
      </text>
    </comment>
    <comment ref="G36" authorId="0">
      <text>
        <r>
          <rPr>
            <b/>
            <sz val="9"/>
            <color indexed="81"/>
            <rFont val="Tahoma"/>
            <family val="2"/>
          </rPr>
          <t xml:space="preserve">樹田96B(0次)
樹田100B(0次)
樹田102B(0次)
</t>
        </r>
      </text>
    </comment>
    <comment ref="S36" authorId="0">
      <text>
        <r>
          <rPr>
            <b/>
            <sz val="9"/>
            <color indexed="81"/>
            <rFont val="Tahoma"/>
            <charset val="1"/>
          </rPr>
          <t>廈崗2紀先生</t>
        </r>
      </text>
    </comment>
    <comment ref="C37" authorId="0">
      <text>
        <r>
          <rPr>
            <b/>
            <sz val="9"/>
            <color indexed="81"/>
            <rFont val="Tahoma"/>
            <family val="2"/>
          </rPr>
          <t>樹田103B-105B</t>
        </r>
      </text>
    </comment>
    <comment ref="E37" authorId="0">
      <text>
        <r>
          <rPr>
            <b/>
            <sz val="9"/>
            <color indexed="81"/>
            <rFont val="Tahoma"/>
            <family val="2"/>
          </rPr>
          <t>樹田61-2(5元包)
樹田64-2(5元包)
樹田34-5(5元包)</t>
        </r>
      </text>
    </comment>
    <comment ref="R37" authorId="0">
      <text>
        <r>
          <rPr>
            <b/>
            <sz val="9"/>
            <color indexed="81"/>
            <rFont val="Tahoma"/>
            <charset val="1"/>
          </rPr>
          <t xml:space="preserve">廈崗42-46
</t>
        </r>
      </text>
    </comment>
    <comment ref="S37" authorId="0">
      <text>
        <r>
          <rPr>
            <b/>
            <sz val="9"/>
            <color indexed="81"/>
            <rFont val="Tahoma"/>
            <charset val="1"/>
          </rPr>
          <t>廈崗43(0次)</t>
        </r>
      </text>
    </comment>
    <comment ref="C38" authorId="0">
      <text>
        <r>
          <rPr>
            <b/>
            <sz val="9"/>
            <color indexed="81"/>
            <rFont val="Tahoma"/>
            <family val="2"/>
          </rPr>
          <t>樹田106B-108B</t>
        </r>
      </text>
    </comment>
    <comment ref="E38" authorId="0">
      <text>
        <r>
          <rPr>
            <b/>
            <sz val="9"/>
            <color indexed="81"/>
            <rFont val="Tahoma"/>
            <charset val="1"/>
          </rPr>
          <t>樹田5-5(5元包)
樹田2-1(5元包)
樹田68B-1(5元包)</t>
        </r>
      </text>
    </comment>
    <comment ref="G38" authorId="0">
      <text>
        <r>
          <rPr>
            <b/>
            <sz val="9"/>
            <color indexed="81"/>
            <rFont val="Tahoma"/>
            <family val="2"/>
          </rPr>
          <t xml:space="preserve">樹田2(1次)
</t>
        </r>
      </text>
    </comment>
    <comment ref="C39" authorId="0">
      <text>
        <r>
          <rPr>
            <b/>
            <sz val="9"/>
            <color indexed="81"/>
            <rFont val="Tahoma"/>
            <family val="2"/>
          </rPr>
          <t>樹田109B</t>
        </r>
      </text>
    </comment>
    <comment ref="E39" authorId="0">
      <text>
        <r>
          <rPr>
            <b/>
            <sz val="9"/>
            <color indexed="81"/>
            <rFont val="Tahoma"/>
            <charset val="1"/>
          </rPr>
          <t>樹田5-6(5元包)
樹田90B-1(5元包)</t>
        </r>
      </text>
    </comment>
    <comment ref="G39" authorId="0">
      <text>
        <r>
          <rPr>
            <b/>
            <sz val="9"/>
            <color indexed="81"/>
            <rFont val="Tahoma"/>
            <family val="2"/>
          </rPr>
          <t xml:space="preserve">樹田90B(1次)
</t>
        </r>
      </text>
    </comment>
    <comment ref="C40" authorId="0">
      <text>
        <r>
          <rPr>
            <b/>
            <sz val="9"/>
            <color indexed="81"/>
            <rFont val="Tahoma"/>
            <family val="2"/>
          </rPr>
          <t>樹田110B-111B</t>
        </r>
      </text>
    </comment>
    <comment ref="E40" authorId="0">
      <text>
        <r>
          <rPr>
            <b/>
            <sz val="9"/>
            <color indexed="81"/>
            <rFont val="Tahoma"/>
            <family val="2"/>
          </rPr>
          <t>樹田34-6(5元包)
樹田22-3(5元包)</t>
        </r>
      </text>
    </comment>
    <comment ref="C41" authorId="0">
      <text>
        <r>
          <rPr>
            <b/>
            <sz val="9"/>
            <color indexed="81"/>
            <rFont val="Tahoma"/>
            <family val="2"/>
          </rPr>
          <t>樹田112B-113B
樹田114B(未7)</t>
        </r>
      </text>
    </comment>
    <comment ref="E41" authorId="0">
      <text>
        <r>
          <rPr>
            <b/>
            <sz val="9"/>
            <color indexed="81"/>
            <rFont val="Tahoma"/>
            <family val="2"/>
          </rPr>
          <t>樹田54-5(5元包)
樹田92B-1(充4.5元)
樹田35-5(5元包)</t>
        </r>
      </text>
    </comment>
    <comment ref="R41" authorId="0">
      <text>
        <r>
          <rPr>
            <b/>
            <sz val="9"/>
            <color indexed="81"/>
            <rFont val="Tahoma"/>
            <charset val="1"/>
          </rPr>
          <t xml:space="preserve">廈崗47-48
</t>
        </r>
      </text>
    </comment>
    <comment ref="E42" authorId="0">
      <text>
        <r>
          <rPr>
            <b/>
            <sz val="9"/>
            <color indexed="81"/>
            <rFont val="Tahoma"/>
            <charset val="1"/>
          </rPr>
          <t>樹田5-7(5元包)
樹田34-7(5元包2)</t>
        </r>
      </text>
    </comment>
    <comment ref="G42" authorId="0">
      <text>
        <r>
          <rPr>
            <b/>
            <sz val="9"/>
            <color indexed="81"/>
            <rFont val="Tahoma"/>
            <charset val="1"/>
          </rPr>
          <t>樹田34*2(7次)</t>
        </r>
      </text>
    </comment>
    <comment ref="E43" authorId="0">
      <text>
        <r>
          <rPr>
            <b/>
            <sz val="9"/>
            <color indexed="81"/>
            <rFont val="Tahoma"/>
            <charset val="1"/>
          </rPr>
          <t>林小姐回老家沒開門
樹田110B-1失敗
樹田2-2失敗(5元包)</t>
        </r>
      </text>
    </comment>
    <comment ref="E44" authorId="0">
      <text>
        <r>
          <rPr>
            <b/>
            <sz val="9"/>
            <color indexed="81"/>
            <rFont val="Tahoma"/>
            <charset val="1"/>
          </rPr>
          <t xml:space="preserve">樹田99B-1
</t>
        </r>
      </text>
    </comment>
    <comment ref="E45" authorId="0">
      <text>
        <r>
          <rPr>
            <b/>
            <sz val="9"/>
            <color indexed="81"/>
            <rFont val="Tahoma"/>
            <charset val="1"/>
          </rPr>
          <t>樹田110B-2
樹田4-7-7.5(5元包)
樹田54-6(5元包)
樹田34-8-9(5元包2)
樹田64-3-4(5元包)
樹田68B-2(5元包)</t>
        </r>
      </text>
    </comment>
    <comment ref="C46" authorId="0">
      <text>
        <r>
          <rPr>
            <b/>
            <sz val="9"/>
            <color indexed="81"/>
            <rFont val="Tahoma"/>
            <family val="2"/>
          </rPr>
          <t>樹田115B</t>
        </r>
      </text>
    </comment>
    <comment ref="E46" authorId="0">
      <text>
        <r>
          <rPr>
            <b/>
            <sz val="9"/>
            <color indexed="81"/>
            <rFont val="Tahoma"/>
            <charset val="1"/>
          </rPr>
          <t>樹田4-8-9(5元包)
樹田61-3(5元包)
樹田5-8(5元包)</t>
        </r>
      </text>
    </comment>
    <comment ref="E47" authorId="0">
      <text>
        <r>
          <rPr>
            <b/>
            <sz val="9"/>
            <color indexed="81"/>
            <rFont val="Tahoma"/>
            <charset val="1"/>
          </rPr>
          <t>林小姐出去玩沒開門</t>
        </r>
      </text>
    </comment>
    <comment ref="C48" authorId="0">
      <text>
        <r>
          <rPr>
            <b/>
            <sz val="9"/>
            <color indexed="81"/>
            <rFont val="Tahoma"/>
            <family val="2"/>
          </rPr>
          <t>樹田116B</t>
        </r>
      </text>
    </comment>
    <comment ref="E48" authorId="0">
      <text>
        <r>
          <rPr>
            <b/>
            <sz val="9"/>
            <color indexed="81"/>
            <rFont val="Tahoma"/>
            <family val="2"/>
          </rPr>
          <t>樹田38-2(5元包)
樹田70B-1(5元包)
樹田4-8(5元包)</t>
        </r>
      </text>
    </comment>
    <comment ref="G48" authorId="0">
      <text>
        <r>
          <rPr>
            <b/>
            <sz val="9"/>
            <color indexed="81"/>
            <rFont val="Tahoma"/>
            <charset val="1"/>
          </rPr>
          <t>樹田38(2次)</t>
        </r>
      </text>
    </comment>
    <comment ref="E49" authorId="0">
      <text>
        <r>
          <rPr>
            <b/>
            <sz val="9"/>
            <color indexed="81"/>
            <rFont val="Tahoma"/>
            <charset val="1"/>
          </rPr>
          <t>樹田34-10-11(5元包2)
樹田5-9(5元包)
樹田22-4(5元包)
樹田46-4-5(5元包)
樹田35-6(5元包)</t>
        </r>
      </text>
    </comment>
    <comment ref="E50" authorId="0">
      <text>
        <r>
          <rPr>
            <b/>
            <sz val="9"/>
            <color indexed="81"/>
            <rFont val="Tahoma"/>
            <charset val="1"/>
          </rPr>
          <t>樹田90B-2(5元包)
樹田96B-1(5元包)
樹田69B-1-2(5元包)</t>
        </r>
      </text>
    </comment>
    <comment ref="E51" authorId="0">
      <text>
        <r>
          <rPr>
            <b/>
            <sz val="9"/>
            <color indexed="81"/>
            <rFont val="Tahoma"/>
            <charset val="1"/>
          </rPr>
          <t>樹田34-12-13(5元包2)
樹田64-5-6(5元包)</t>
        </r>
      </text>
    </comment>
    <comment ref="E52" authorId="0">
      <text>
        <r>
          <rPr>
            <b/>
            <sz val="9"/>
            <color indexed="81"/>
            <rFont val="Tahoma"/>
            <charset val="1"/>
          </rPr>
          <t>樹田54-7(5元包)
樹田41-2(5元包)
樹田5-10-11(5元包)
樹田4-9(5元包)</t>
        </r>
      </text>
    </comment>
    <comment ref="E53" authorId="0">
      <text>
        <r>
          <rPr>
            <b/>
            <sz val="9"/>
            <color indexed="81"/>
            <rFont val="Tahoma"/>
            <charset val="1"/>
          </rPr>
          <t>樹田34-14(5元包2)
樹田110B-2
樹田68B-3(5元包)</t>
        </r>
      </text>
    </comment>
    <comment ref="C54" authorId="0">
      <text>
        <r>
          <rPr>
            <b/>
            <sz val="9"/>
            <color indexed="81"/>
            <rFont val="Tahoma"/>
            <family val="2"/>
          </rPr>
          <t>樹田117B-118B</t>
        </r>
      </text>
    </comment>
    <comment ref="E54" authorId="0">
      <text>
        <r>
          <rPr>
            <b/>
            <sz val="9"/>
            <color indexed="81"/>
            <rFont val="Tahoma"/>
            <charset val="1"/>
          </rPr>
          <t>樹田34-15(5元包2)
樹田22-5-5.5(5元包)
樹田90B-3(5元包)
樹田61-4(5元包)</t>
        </r>
      </text>
    </comment>
    <comment ref="G54" authorId="0">
      <text>
        <r>
          <rPr>
            <b/>
            <sz val="9"/>
            <color indexed="81"/>
            <rFont val="Tahoma"/>
            <charset val="1"/>
          </rPr>
          <t>樹田118B(0次)</t>
        </r>
      </text>
    </comment>
    <comment ref="C55" authorId="0">
      <text>
        <r>
          <rPr>
            <b/>
            <sz val="9"/>
            <color indexed="81"/>
            <rFont val="Tahoma"/>
            <family val="2"/>
          </rPr>
          <t>樹田119B-121B</t>
        </r>
      </text>
    </comment>
    <comment ref="E55" authorId="0">
      <text>
        <r>
          <rPr>
            <b/>
            <sz val="9"/>
            <color indexed="81"/>
            <rFont val="Tahoma"/>
            <charset val="1"/>
          </rPr>
          <t>樹田93B-1(5元包)
樹田46-6-7(5元包2)
樹田4-9.5(5元包)</t>
        </r>
      </text>
    </comment>
    <comment ref="G55" authorId="0">
      <text>
        <r>
          <rPr>
            <b/>
            <sz val="9"/>
            <color indexed="81"/>
            <rFont val="Tahoma"/>
            <family val="2"/>
          </rPr>
          <t xml:space="preserve">樹田46*2(5次)
</t>
        </r>
      </text>
    </comment>
    <comment ref="E56" authorId="0">
      <text>
        <r>
          <rPr>
            <b/>
            <sz val="9"/>
            <color indexed="81"/>
            <rFont val="Tahoma"/>
            <charset val="1"/>
          </rPr>
          <t>樹田41-3(5元包)
樹田35-7(5元包)</t>
        </r>
      </text>
    </comment>
    <comment ref="R57" authorId="0">
      <text>
        <r>
          <rPr>
            <b/>
            <sz val="9"/>
            <color indexed="81"/>
            <rFont val="Tahoma"/>
            <charset val="1"/>
          </rPr>
          <t xml:space="preserve">廈崗49
</t>
        </r>
      </text>
    </comment>
    <comment ref="E58" authorId="0">
      <text>
        <r>
          <rPr>
            <b/>
            <sz val="9"/>
            <color indexed="81"/>
            <rFont val="Tahoma"/>
            <charset val="1"/>
          </rPr>
          <t>樹田41-4(5元包)
樹田4-10(5元包2)
樹田118B-1(5元包)</t>
        </r>
      </text>
    </comment>
    <comment ref="G58" authorId="0">
      <text>
        <r>
          <rPr>
            <b/>
            <sz val="9"/>
            <color indexed="81"/>
            <rFont val="Tahoma"/>
            <family val="2"/>
          </rPr>
          <t xml:space="preserve">樹田4*2(9次)
</t>
        </r>
      </text>
    </comment>
    <comment ref="E59" authorId="0">
      <text>
        <r>
          <rPr>
            <b/>
            <sz val="9"/>
            <color indexed="81"/>
            <rFont val="Tahoma"/>
            <charset val="1"/>
          </rPr>
          <t xml:space="preserve">樹田34-16-16.5(5元包3)
樹田87B-1(5元包)
樹田116B-1-3.5(5元包)
樹田75B-1(5元包)
</t>
        </r>
      </text>
    </comment>
    <comment ref="G59" authorId="0">
      <text>
        <r>
          <rPr>
            <b/>
            <sz val="9"/>
            <color indexed="81"/>
            <rFont val="Tahoma"/>
            <charset val="1"/>
          </rPr>
          <t>樹田34*3(16次)
樹田116B(0次)</t>
        </r>
      </text>
    </comment>
    <comment ref="E60" authorId="0">
      <text>
        <r>
          <rPr>
            <b/>
            <sz val="9"/>
            <color indexed="81"/>
            <rFont val="Tahoma"/>
            <charset val="1"/>
          </rPr>
          <t>樹田35-8(5元包)
樹田26-2
樹田41-5-5.5(5元包)</t>
        </r>
      </text>
    </comment>
    <comment ref="C61" authorId="0">
      <text>
        <r>
          <rPr>
            <b/>
            <sz val="9"/>
            <color indexed="81"/>
            <rFont val="Tahoma"/>
            <family val="2"/>
          </rPr>
          <t>樹田122B-124B</t>
        </r>
      </text>
    </comment>
    <comment ref="E61" authorId="0">
      <text>
        <r>
          <rPr>
            <b/>
            <sz val="9"/>
            <color indexed="81"/>
            <rFont val="Tahoma"/>
            <charset val="1"/>
          </rPr>
          <t xml:space="preserve">樹田34-17-18(5元包3)
</t>
        </r>
      </text>
    </comment>
    <comment ref="C62" authorId="0">
      <text>
        <r>
          <rPr>
            <b/>
            <sz val="9"/>
            <color indexed="81"/>
            <rFont val="Tahoma"/>
            <family val="2"/>
          </rPr>
          <t>樹田125B</t>
        </r>
      </text>
    </comment>
    <comment ref="E62" authorId="0">
      <text>
        <r>
          <rPr>
            <b/>
            <sz val="9"/>
            <color indexed="81"/>
            <rFont val="Tahoma"/>
            <charset val="1"/>
          </rPr>
          <t>樹田35-9(5元包)
樹田34-19(5元包3)
樹田70B-2(5元包)
樹田118B-2(5元包)
樹田46-8-9(5元包2)
樹田64-7-8(5元包2)
樹田123B-1
樹田4-11-11.5(5元包2)
樹田68B-3.5(5元包)</t>
        </r>
      </text>
    </comment>
    <comment ref="G62" authorId="0">
      <text>
        <r>
          <rPr>
            <b/>
            <sz val="9"/>
            <color indexed="81"/>
            <rFont val="Tahoma"/>
            <family val="2"/>
          </rPr>
          <t>樹田64*2(6次)</t>
        </r>
      </text>
    </comment>
    <comment ref="C63" authorId="0">
      <text>
        <r>
          <rPr>
            <b/>
            <sz val="9"/>
            <color indexed="81"/>
            <rFont val="Tahoma"/>
            <family val="2"/>
          </rPr>
          <t>樹田126B-128B</t>
        </r>
      </text>
    </comment>
    <comment ref="E63" authorId="0">
      <text>
        <r>
          <rPr>
            <b/>
            <sz val="9"/>
            <color indexed="81"/>
            <rFont val="Tahoma"/>
            <charset val="1"/>
          </rPr>
          <t xml:space="preserve">樹田124B-1
</t>
        </r>
      </text>
    </comment>
    <comment ref="G63" authorId="0">
      <text>
        <r>
          <rPr>
            <b/>
            <sz val="9"/>
            <color indexed="81"/>
            <rFont val="Tahoma"/>
            <charset val="1"/>
          </rPr>
          <t>樹田127B(0次)</t>
        </r>
      </text>
    </comment>
    <comment ref="E64" authorId="0">
      <text>
        <r>
          <rPr>
            <b/>
            <sz val="9"/>
            <color indexed="81"/>
            <rFont val="Tahoma"/>
            <charset val="1"/>
          </rPr>
          <t>樹田124B-2
樹田67B-2(5元包)</t>
        </r>
      </text>
    </comment>
    <comment ref="C65" authorId="0">
      <text>
        <r>
          <rPr>
            <b/>
            <sz val="9"/>
            <color indexed="81"/>
            <rFont val="Tahoma"/>
            <family val="2"/>
          </rPr>
          <t>樹田129B</t>
        </r>
      </text>
    </comment>
    <comment ref="E65" authorId="0">
      <text>
        <r>
          <rPr>
            <b/>
            <sz val="9"/>
            <color indexed="81"/>
            <rFont val="Tahoma"/>
            <charset val="1"/>
          </rPr>
          <t>樹田4-12(5元包2)
樹田61-5(5元包)
樹田87B-2(5元包)
樹田2-3(5元包)
樹田4-13-13.5(5元包2)</t>
        </r>
      </text>
    </comment>
    <comment ref="C66" authorId="0">
      <text>
        <r>
          <rPr>
            <b/>
            <sz val="9"/>
            <color indexed="81"/>
            <rFont val="Tahoma"/>
            <family val="2"/>
          </rPr>
          <t>樹田130B-131B</t>
        </r>
      </text>
    </comment>
    <comment ref="E66" authorId="0">
      <text>
        <r>
          <rPr>
            <b/>
            <sz val="9"/>
            <color indexed="81"/>
            <rFont val="Tahoma"/>
            <charset val="1"/>
          </rPr>
          <t xml:space="preserve">樹田118B-3(5元包)
樹田125B-1
</t>
        </r>
      </text>
    </comment>
    <comment ref="E67" authorId="0">
      <text>
        <r>
          <rPr>
            <b/>
            <sz val="9"/>
            <color indexed="81"/>
            <rFont val="Tahoma"/>
            <charset val="1"/>
          </rPr>
          <t>樹田4-13.5-14.5(5元包2)
樹田64-9-10(5元包2)</t>
        </r>
      </text>
    </comment>
    <comment ref="C68" authorId="0">
      <text>
        <r>
          <rPr>
            <b/>
            <sz val="9"/>
            <color indexed="81"/>
            <rFont val="Tahoma"/>
            <family val="2"/>
          </rPr>
          <t>樹田132B-133B</t>
        </r>
      </text>
    </comment>
    <comment ref="E68" authorId="0">
      <text>
        <r>
          <rPr>
            <b/>
            <sz val="9"/>
            <color indexed="81"/>
            <rFont val="Tahoma"/>
            <charset val="1"/>
          </rPr>
          <t xml:space="preserve">樹田116B-4-7(5元包)
樹田5-12-13.5(5元包2)
</t>
        </r>
      </text>
    </comment>
    <comment ref="G68" authorId="0">
      <text>
        <r>
          <rPr>
            <b/>
            <sz val="9"/>
            <color indexed="81"/>
            <rFont val="Tahoma"/>
            <charset val="1"/>
          </rPr>
          <t>樹田5*2(11次)</t>
        </r>
      </text>
    </comment>
    <comment ref="E69" authorId="0">
      <text>
        <r>
          <rPr>
            <b/>
            <sz val="9"/>
            <color indexed="81"/>
            <rFont val="Tahoma"/>
            <charset val="1"/>
          </rPr>
          <t>樹田22-6-7(5元包)
樹田46-10-11(5元包2)</t>
        </r>
      </text>
    </comment>
    <comment ref="E70" authorId="0">
      <text>
        <r>
          <rPr>
            <b/>
            <sz val="9"/>
            <color indexed="81"/>
            <rFont val="Tahoma"/>
            <charset val="1"/>
          </rPr>
          <t xml:space="preserve">樹田4-15(5元包2)
</t>
        </r>
      </text>
    </comment>
    <comment ref="E71" authorId="0">
      <text>
        <r>
          <rPr>
            <b/>
            <sz val="9"/>
            <color indexed="81"/>
            <rFont val="Tahoma"/>
            <charset val="1"/>
          </rPr>
          <t>樹田87B-3(5元包)</t>
        </r>
      </text>
    </comment>
    <comment ref="C73" authorId="0">
      <text>
        <r>
          <rPr>
            <b/>
            <sz val="9"/>
            <color indexed="81"/>
            <rFont val="Tahoma"/>
            <family val="2"/>
          </rPr>
          <t>樹田134B</t>
        </r>
      </text>
    </comment>
    <comment ref="E73" authorId="0">
      <text>
        <r>
          <rPr>
            <b/>
            <sz val="9"/>
            <color indexed="81"/>
            <rFont val="Tahoma"/>
            <charset val="1"/>
          </rPr>
          <t xml:space="preserve">樹田64-11-12(5元包2)
樹田116B-8-11(5元包2)
</t>
        </r>
      </text>
    </comment>
    <comment ref="G73" authorId="0">
      <text>
        <r>
          <rPr>
            <b/>
            <sz val="9"/>
            <color indexed="81"/>
            <rFont val="Tahoma"/>
            <charset val="1"/>
          </rPr>
          <t>樹田116B*2(7次)</t>
        </r>
      </text>
    </comment>
    <comment ref="C74" authorId="0">
      <text>
        <r>
          <rPr>
            <b/>
            <sz val="9"/>
            <color indexed="81"/>
            <rFont val="Tahoma"/>
            <family val="2"/>
          </rPr>
          <t>樹田135B-136B</t>
        </r>
      </text>
    </comment>
    <comment ref="E74" authorId="0">
      <text>
        <r>
          <rPr>
            <b/>
            <sz val="9"/>
            <color indexed="81"/>
            <rFont val="Tahoma"/>
            <family val="2"/>
          </rPr>
          <t>樹田90B-4(5元包)</t>
        </r>
      </text>
    </comment>
    <comment ref="C76" authorId="0">
      <text>
        <r>
          <rPr>
            <b/>
            <sz val="9"/>
            <color indexed="81"/>
            <rFont val="Tahoma"/>
            <family val="2"/>
          </rPr>
          <t>樹田137B-138B</t>
        </r>
      </text>
    </comment>
    <comment ref="E76" authorId="0">
      <text>
        <r>
          <rPr>
            <b/>
            <sz val="9"/>
            <color indexed="81"/>
            <rFont val="Tahoma"/>
            <charset val="1"/>
          </rPr>
          <t>樹田134B-1(5元包)
樹田4-16(5元包3)
樹田127B-1(5元包)</t>
        </r>
      </text>
    </comment>
    <comment ref="G76" authorId="0">
      <text>
        <r>
          <rPr>
            <b/>
            <sz val="9"/>
            <color indexed="81"/>
            <rFont val="Tahoma"/>
            <family val="2"/>
          </rPr>
          <t xml:space="preserve">樹田134B(0次)
樹田4*3(15次)
</t>
        </r>
      </text>
    </comment>
    <comment ref="E78" authorId="0">
      <text>
        <r>
          <rPr>
            <b/>
            <sz val="9"/>
            <color indexed="81"/>
            <rFont val="Tahoma"/>
            <charset val="1"/>
          </rPr>
          <t xml:space="preserve">樹田90B-5(5元包)
樹田136B-1(5元包)
樹田134B-2-5(5元包)
</t>
        </r>
      </text>
    </comment>
    <comment ref="G78" authorId="0">
      <text>
        <r>
          <rPr>
            <b/>
            <sz val="9"/>
            <color indexed="81"/>
            <rFont val="Tahoma"/>
            <family val="2"/>
          </rPr>
          <t xml:space="preserve">樹田136B(0次)
</t>
        </r>
      </text>
    </comment>
    <comment ref="E79" authorId="0">
      <text>
        <r>
          <rPr>
            <b/>
            <sz val="9"/>
            <color indexed="81"/>
            <rFont val="Tahoma"/>
            <charset val="1"/>
          </rPr>
          <t xml:space="preserve">樹田4-17-18.5(5元包3)
</t>
        </r>
      </text>
    </comment>
    <comment ref="E81" authorId="0">
      <text>
        <r>
          <rPr>
            <b/>
            <sz val="9"/>
            <color indexed="81"/>
            <rFont val="Tahoma"/>
            <charset val="1"/>
          </rPr>
          <t xml:space="preserve">樹田134B-6(5元包)
</t>
        </r>
      </text>
    </comment>
    <comment ref="C83" authorId="0">
      <text>
        <r>
          <rPr>
            <b/>
            <sz val="9"/>
            <color indexed="81"/>
            <rFont val="Tahoma"/>
            <family val="2"/>
          </rPr>
          <t>樹田139B(首充4.5元得5+2元)</t>
        </r>
      </text>
    </comment>
    <comment ref="E83" authorId="0">
      <text>
        <r>
          <rPr>
            <b/>
            <sz val="9"/>
            <color indexed="81"/>
            <rFont val="Tahoma"/>
            <charset val="1"/>
          </rPr>
          <t xml:space="preserve">樹田136B-2-4(5元包)
</t>
        </r>
      </text>
    </comment>
    <comment ref="E84" authorId="0">
      <text>
        <r>
          <rPr>
            <b/>
            <sz val="9"/>
            <color indexed="81"/>
            <rFont val="Tahoma"/>
            <charset val="1"/>
          </rPr>
          <t xml:space="preserve">樹田139B-1-4(5元包)
樹田4-19-21(5元包3)
</t>
        </r>
      </text>
    </comment>
    <comment ref="G84" authorId="0">
      <text>
        <r>
          <rPr>
            <b/>
            <sz val="9"/>
            <color indexed="81"/>
            <rFont val="Tahoma"/>
            <family val="2"/>
          </rPr>
          <t xml:space="preserve">樹田139B(1次)
</t>
        </r>
      </text>
    </comment>
    <comment ref="E86" authorId="0">
      <text>
        <r>
          <rPr>
            <b/>
            <sz val="9"/>
            <color indexed="81"/>
            <rFont val="Tahoma"/>
            <charset val="1"/>
          </rPr>
          <t>樹田87B-4(5元包)</t>
        </r>
      </text>
    </comment>
    <comment ref="E87" authorId="0">
      <text>
        <r>
          <rPr>
            <b/>
            <sz val="9"/>
            <color indexed="81"/>
            <rFont val="Tahoma"/>
            <charset val="1"/>
          </rPr>
          <t>樹田136B-5(5元包)
樹田116B-12-14(5元包2)
樹田90B-6(5元包)</t>
        </r>
      </text>
    </comment>
    <comment ref="C88" authorId="0">
      <text>
        <r>
          <rPr>
            <b/>
            <sz val="9"/>
            <color indexed="81"/>
            <rFont val="Tahoma"/>
            <family val="2"/>
          </rPr>
          <t>樹田140B-141B</t>
        </r>
      </text>
    </comment>
    <comment ref="E88" authorId="0">
      <text>
        <r>
          <rPr>
            <b/>
            <sz val="9"/>
            <color indexed="81"/>
            <rFont val="Tahoma"/>
            <charset val="1"/>
          </rPr>
          <t>樹田127B-2(5元包)</t>
        </r>
      </text>
    </comment>
    <comment ref="E89" authorId="0">
      <text>
        <r>
          <rPr>
            <b/>
            <sz val="9"/>
            <color indexed="81"/>
            <rFont val="Tahoma"/>
            <charset val="1"/>
          </rPr>
          <t>樹田85B-1(5元包)
樹田136B-6(5元包)</t>
        </r>
      </text>
    </comment>
    <comment ref="G89" authorId="0">
      <text>
        <r>
          <rPr>
            <b/>
            <sz val="9"/>
            <color indexed="81"/>
            <rFont val="Tahoma"/>
            <family val="2"/>
          </rPr>
          <t xml:space="preserve">樹田85B(0次)
</t>
        </r>
      </text>
    </comment>
    <comment ref="E91" authorId="0">
      <text>
        <r>
          <rPr>
            <b/>
            <sz val="9"/>
            <color indexed="81"/>
            <rFont val="Tahoma"/>
            <charset val="1"/>
          </rPr>
          <t>樹田4-22-23.5(5元包3)
樹田136B-7(5元包)
樹田100B-1(5元包)
樹田69B-3-4(5元包)</t>
        </r>
      </text>
    </comment>
    <comment ref="E92" authorId="0">
      <text>
        <r>
          <rPr>
            <b/>
            <sz val="9"/>
            <color indexed="81"/>
            <rFont val="Tahoma"/>
            <charset val="1"/>
          </rPr>
          <t>樹田46-12-13(5元包2)
樹田102B-1(5元包)</t>
        </r>
      </text>
    </comment>
    <comment ref="E93" authorId="0">
      <text>
        <r>
          <rPr>
            <b/>
            <sz val="9"/>
            <color indexed="81"/>
            <rFont val="Tahoma"/>
            <charset val="1"/>
          </rPr>
          <t>樹田82B-1
樹田90B-7(5元包)
樹田64-13-14(5元包2)
樹田127B-3(5元包)
樹田116B-15-17(5元包3)</t>
        </r>
      </text>
    </comment>
    <comment ref="G93" authorId="0">
      <text>
        <r>
          <rPr>
            <b/>
            <sz val="9"/>
            <color indexed="81"/>
            <rFont val="Tahoma"/>
            <charset val="1"/>
          </rPr>
          <t>樹田116B*3(15次)</t>
        </r>
      </text>
    </comment>
    <comment ref="C94" authorId="0">
      <text>
        <r>
          <rPr>
            <b/>
            <sz val="9"/>
            <color indexed="81"/>
            <rFont val="Tahoma"/>
            <family val="2"/>
          </rPr>
          <t>樹田142B-145B</t>
        </r>
      </text>
    </comment>
    <comment ref="E94" authorId="0">
      <text>
        <r>
          <rPr>
            <b/>
            <sz val="9"/>
            <color indexed="81"/>
            <rFont val="Tahoma"/>
            <charset val="1"/>
          </rPr>
          <t>樹田61-6(5元包)
樹田4-25(5元包4)
樹田136B-8(5元包)</t>
        </r>
      </text>
    </comment>
    <comment ref="G94" authorId="0">
      <text>
        <r>
          <rPr>
            <b/>
            <sz val="9"/>
            <color indexed="81"/>
            <rFont val="Tahoma"/>
            <charset val="1"/>
          </rPr>
          <t>樹田4*4(24次)</t>
        </r>
      </text>
    </comment>
    <comment ref="E95" authorId="0">
      <text>
        <r>
          <rPr>
            <b/>
            <sz val="9"/>
            <color indexed="81"/>
            <rFont val="Tahoma"/>
            <charset val="1"/>
          </rPr>
          <t>樹田54-8(5元包)</t>
        </r>
      </text>
    </comment>
    <comment ref="C96" authorId="0">
      <text>
        <r>
          <rPr>
            <b/>
            <sz val="9"/>
            <color indexed="81"/>
            <rFont val="Tahoma"/>
            <family val="2"/>
          </rPr>
          <t>樹田146B</t>
        </r>
      </text>
    </comment>
    <comment ref="E96" authorId="0">
      <text>
        <r>
          <rPr>
            <b/>
            <sz val="9"/>
            <color indexed="81"/>
            <rFont val="Tahoma"/>
            <charset val="1"/>
          </rPr>
          <t>樹田4-26.5(5元包4)
樹田34-20-21(5元包3)
樹田127B-4(5元包)</t>
        </r>
      </text>
    </comment>
    <comment ref="E97" authorId="0">
      <text>
        <r>
          <rPr>
            <b/>
            <sz val="9"/>
            <color indexed="81"/>
            <rFont val="Tahoma"/>
            <charset val="1"/>
          </rPr>
          <t>樹田4-27(5元包4)
樹田70B-3(5元包)
樹田90B-8(5元包)
樹田123B-2-6(5元包)
樹田68B-5(5元包)
樹田75B-2(5元包)
樹田76B-1</t>
        </r>
      </text>
    </comment>
    <comment ref="G97" authorId="0">
      <text>
        <r>
          <rPr>
            <b/>
            <sz val="9"/>
            <color indexed="81"/>
            <rFont val="Tahoma"/>
            <charset val="1"/>
          </rPr>
          <t>樹田123B(1次)</t>
        </r>
      </text>
    </comment>
    <comment ref="E98" authorId="0">
      <text>
        <r>
          <rPr>
            <b/>
            <sz val="9"/>
            <color indexed="81"/>
            <rFont val="Tahoma"/>
            <charset val="1"/>
          </rPr>
          <t>樹田64-15-16(5元包2)
樹田2-4(5元包)</t>
        </r>
      </text>
    </comment>
    <comment ref="E99" authorId="0">
      <text>
        <r>
          <rPr>
            <b/>
            <sz val="9"/>
            <color indexed="81"/>
            <rFont val="Tahoma"/>
            <charset val="1"/>
          </rPr>
          <t xml:space="preserve">樹田54-9(5元包)
樹田4-28(5元包4)
樹田116B-18-21(5元包3)
樹田70B-3-5(5元包)
</t>
        </r>
      </text>
    </comment>
    <comment ref="E100" authorId="0">
      <text>
        <r>
          <rPr>
            <b/>
            <sz val="9"/>
            <color indexed="81"/>
            <rFont val="Tahoma"/>
            <charset val="1"/>
          </rPr>
          <t>樹田22-8(5元包)</t>
        </r>
      </text>
    </comment>
    <comment ref="E102" authorId="0">
      <text>
        <r>
          <rPr>
            <b/>
            <sz val="9"/>
            <color indexed="81"/>
            <rFont val="Tahoma"/>
            <charset val="1"/>
          </rPr>
          <t>樹田5-14-16(5元包2)</t>
        </r>
      </text>
    </comment>
    <comment ref="E103" authorId="0">
      <text>
        <r>
          <rPr>
            <b/>
            <sz val="9"/>
            <color indexed="81"/>
            <rFont val="Tahoma"/>
            <charset val="1"/>
          </rPr>
          <t>樹田34-22-23(5元包3)
樹田54-10(5元包)</t>
        </r>
      </text>
    </comment>
    <comment ref="E104" authorId="0">
      <text>
        <r>
          <rPr>
            <b/>
            <sz val="9"/>
            <color indexed="81"/>
            <rFont val="Tahoma"/>
            <charset val="1"/>
          </rPr>
          <t>樹田123B-7-9.5(5元包)
樹田69B-5-6(5元包)</t>
        </r>
      </text>
    </comment>
    <comment ref="E105" authorId="0">
      <text>
        <r>
          <rPr>
            <b/>
            <sz val="9"/>
            <color indexed="81"/>
            <rFont val="Tahoma"/>
            <charset val="1"/>
          </rPr>
          <t>樹田68B-6(5元包)</t>
        </r>
      </text>
    </comment>
    <comment ref="E106" authorId="0">
      <text>
        <r>
          <rPr>
            <b/>
            <sz val="9"/>
            <color indexed="81"/>
            <rFont val="Tahoma"/>
            <charset val="1"/>
          </rPr>
          <t>樹田61-7(5元包)
樹田5-17-17.5(5元包2)
樹田46-14-15(5元包2)
樹田77B-1(5元包)</t>
        </r>
      </text>
    </comment>
    <comment ref="E107" authorId="0">
      <text>
        <r>
          <rPr>
            <b/>
            <sz val="9"/>
            <color indexed="81"/>
            <rFont val="Tahoma"/>
            <charset val="1"/>
          </rPr>
          <t>樹田2-5(5元包)
樹田64-17-18(5元包2)
樹田41-6-8(5元包)
樹田22-9(5元包)</t>
        </r>
      </text>
    </comment>
    <comment ref="E108" authorId="0">
      <text>
        <r>
          <rPr>
            <b/>
            <sz val="9"/>
            <color indexed="81"/>
            <rFont val="Tahoma"/>
            <charset val="1"/>
          </rPr>
          <t>樹田34-24-25(5元包4)
樹田100B-2(5元包)</t>
        </r>
      </text>
    </comment>
    <comment ref="G108" authorId="0">
      <text>
        <r>
          <rPr>
            <b/>
            <sz val="9"/>
            <color indexed="81"/>
            <rFont val="Tahoma"/>
            <charset val="1"/>
          </rPr>
          <t>樹田34*4(23次)</t>
        </r>
      </text>
    </comment>
    <comment ref="E109" authorId="0">
      <text>
        <r>
          <rPr>
            <b/>
            <sz val="9"/>
            <color indexed="81"/>
            <rFont val="Tahoma"/>
            <charset val="1"/>
          </rPr>
          <t>樹田54-11(5元包2)
樹田5-18-20(5元包2)
樹田123B-10-13(5元包2)
樹田90B-9(5元包)</t>
        </r>
      </text>
    </comment>
    <comment ref="G109" authorId="0">
      <text>
        <r>
          <rPr>
            <b/>
            <sz val="9"/>
            <color indexed="81"/>
            <rFont val="Tahoma"/>
            <charset val="1"/>
          </rPr>
          <t>樹田54*2(10次)
樹田123B*2(9次)</t>
        </r>
      </text>
    </comment>
    <comment ref="C111" authorId="0">
      <text>
        <r>
          <rPr>
            <b/>
            <sz val="9"/>
            <color indexed="81"/>
            <rFont val="Tahoma"/>
            <family val="2"/>
          </rPr>
          <t>樹田147B</t>
        </r>
      </text>
    </comment>
    <comment ref="E111" authorId="0">
      <text>
        <r>
          <rPr>
            <b/>
            <sz val="9"/>
            <color indexed="81"/>
            <rFont val="Tahoma"/>
            <charset val="1"/>
          </rPr>
          <t>樹田134B-7-7.5(5元包)</t>
        </r>
      </text>
    </comment>
    <comment ref="C112" authorId="0">
      <text>
        <r>
          <rPr>
            <b/>
            <sz val="9"/>
            <color indexed="81"/>
            <rFont val="Tahoma"/>
            <family val="2"/>
          </rPr>
          <t>樹田148B-150B</t>
        </r>
      </text>
    </comment>
    <comment ref="E112" authorId="0">
      <text>
        <r>
          <rPr>
            <b/>
            <sz val="9"/>
            <color indexed="81"/>
            <rFont val="Tahoma"/>
            <charset val="1"/>
          </rPr>
          <t>樹田54-12(5元包2)
樹田22-10-11(5元包2)
樹田2-6(5元包)
樹田76B-2
樹田74B-1-1.5(5元包)
樹田75B-3(5元包)
樹田116B-22-25(5元包4)
樹田68B-7(5元包)</t>
        </r>
      </text>
    </comment>
    <comment ref="G112" authorId="0">
      <text>
        <r>
          <rPr>
            <b/>
            <sz val="9"/>
            <color indexed="81"/>
            <rFont val="Tahoma"/>
            <charset val="1"/>
          </rPr>
          <t>樹田22*2(9次)
樹田116B*4(21次)</t>
        </r>
      </text>
    </comment>
    <comment ref="C113" authorId="0">
      <text>
        <r>
          <rPr>
            <b/>
            <sz val="9"/>
            <color indexed="81"/>
            <rFont val="Tahoma"/>
            <family val="2"/>
          </rPr>
          <t>樹田151B-152B</t>
        </r>
      </text>
    </comment>
    <comment ref="E113" authorId="0">
      <text>
        <r>
          <rPr>
            <b/>
            <sz val="9"/>
            <color indexed="81"/>
            <rFont val="Tahoma"/>
            <charset val="1"/>
          </rPr>
          <t>樹田127B-5(5元包)
樹田4-29-30.5(5元包4)
樹田34-26-27(5元包4)
樹田61-8(5元包)
樹田19-2(5元包)</t>
        </r>
      </text>
    </comment>
    <comment ref="C114" authorId="0">
      <text>
        <r>
          <rPr>
            <b/>
            <sz val="9"/>
            <color indexed="81"/>
            <rFont val="Tahoma"/>
            <family val="2"/>
          </rPr>
          <t>樹田153B-156B</t>
        </r>
      </text>
    </comment>
    <comment ref="E115" authorId="0">
      <text>
        <r>
          <rPr>
            <b/>
            <sz val="9"/>
            <color indexed="81"/>
            <rFont val="Tahoma"/>
            <charset val="1"/>
          </rPr>
          <t>樹田54-13(5元包2)
樹田148B-1</t>
        </r>
      </text>
    </comment>
    <comment ref="E116" authorId="0">
      <text>
        <r>
          <rPr>
            <b/>
            <sz val="9"/>
            <color indexed="81"/>
            <rFont val="Tahoma"/>
            <charset val="1"/>
          </rPr>
          <t>樹田4-31-32(5元包5)
樹田127B-6(5元包)
樹田136B-9(5元包)</t>
        </r>
      </text>
    </comment>
    <comment ref="G116" authorId="0">
      <text>
        <r>
          <rPr>
            <b/>
            <sz val="9"/>
            <color indexed="81"/>
            <rFont val="Tahoma"/>
            <charset val="1"/>
          </rPr>
          <t>樹田4*5(30次)</t>
        </r>
      </text>
    </comment>
    <comment ref="C117" authorId="0">
      <text>
        <r>
          <rPr>
            <b/>
            <sz val="9"/>
            <color indexed="81"/>
            <rFont val="Tahoma"/>
            <family val="2"/>
          </rPr>
          <t>樹田157B</t>
        </r>
      </text>
    </comment>
    <comment ref="E117" authorId="0">
      <text>
        <r>
          <rPr>
            <b/>
            <sz val="9"/>
            <color indexed="81"/>
            <rFont val="Tahoma"/>
            <charset val="1"/>
          </rPr>
          <t>樹田54-14(5元包2)
樹田4-33(5元包5)
樹田22-12(5元包2)</t>
        </r>
      </text>
    </comment>
    <comment ref="G117" authorId="0">
      <text>
        <r>
          <rPr>
            <b/>
            <sz val="9"/>
            <color indexed="81"/>
            <rFont val="Tahoma"/>
            <charset val="1"/>
          </rPr>
          <t>樹田64*3(18次)</t>
        </r>
      </text>
    </comment>
    <comment ref="C118" authorId="0">
      <text>
        <r>
          <rPr>
            <b/>
            <sz val="9"/>
            <color indexed="81"/>
            <rFont val="Tahoma"/>
            <charset val="1"/>
          </rPr>
          <t>1元-&gt;5元</t>
        </r>
      </text>
    </comment>
    <comment ref="E118" authorId="0">
      <text>
        <r>
          <rPr>
            <b/>
            <sz val="9"/>
            <color indexed="81"/>
            <rFont val="Tahoma"/>
            <charset val="1"/>
          </rPr>
          <t>樹田34-28-29(5元包4)
樹田127B-7(5元包)
樹田69B-7-8(5元包)</t>
        </r>
      </text>
    </comment>
    <comment ref="E119" authorId="0">
      <text>
        <r>
          <rPr>
            <b/>
            <sz val="9"/>
            <color indexed="81"/>
            <rFont val="Tahoma"/>
            <charset val="1"/>
          </rPr>
          <t>樹田54-15(5元包2)
樹田116B-26-29.5(5元包4)
樹田68B-8(5元包)</t>
        </r>
      </text>
    </comment>
    <comment ref="C120" authorId="0">
      <text>
        <r>
          <rPr>
            <b/>
            <sz val="9"/>
            <color indexed="81"/>
            <rFont val="Tahoma"/>
            <family val="2"/>
          </rPr>
          <t>樹田158C</t>
        </r>
      </text>
    </comment>
    <comment ref="E121" authorId="0">
      <text>
        <r>
          <rPr>
            <b/>
            <sz val="9"/>
            <color indexed="81"/>
            <rFont val="Tahoma"/>
            <charset val="1"/>
          </rPr>
          <t>樹田2-7(5元包)
樹田147B-1-3.5(5元包)
樹田46-16-17(5元包2)</t>
        </r>
      </text>
    </comment>
    <comment ref="G121" authorId="0">
      <text>
        <r>
          <rPr>
            <b/>
            <sz val="9"/>
            <color indexed="81"/>
            <rFont val="Tahoma"/>
            <charset val="1"/>
          </rPr>
          <t>樹田45(0次)
樹田147B(0次)</t>
        </r>
      </text>
    </comment>
    <comment ref="E122" authorId="0">
      <text>
        <r>
          <rPr>
            <b/>
            <sz val="9"/>
            <color indexed="81"/>
            <rFont val="Tahoma"/>
            <charset val="1"/>
          </rPr>
          <t>樹田34-30-31(5元包5)
樹田4-34(5元包5)</t>
        </r>
      </text>
    </comment>
    <comment ref="G122" authorId="0">
      <text>
        <r>
          <rPr>
            <b/>
            <sz val="9"/>
            <color indexed="81"/>
            <rFont val="Tahoma"/>
            <charset val="1"/>
          </rPr>
          <t>樹田34*5(30次)(充6元)</t>
        </r>
      </text>
    </comment>
    <comment ref="E123" authorId="0">
      <text>
        <r>
          <rPr>
            <b/>
            <sz val="9"/>
            <color indexed="81"/>
            <rFont val="Tahoma"/>
            <charset val="1"/>
          </rPr>
          <t>樹田158C-1
樹田127B-8(5元包)
樹田4-35(5元包5)
樹田152B-1(5元包)
樹田19-3(5元包)
樹田74B-2-3.5(5元包)</t>
        </r>
      </text>
    </comment>
    <comment ref="G123" authorId="0">
      <text>
        <r>
          <rPr>
            <b/>
            <sz val="9"/>
            <color indexed="81"/>
            <rFont val="Tahoma"/>
            <charset val="1"/>
          </rPr>
          <t>樹田152B(0次)</t>
        </r>
      </text>
    </comment>
    <comment ref="E124" authorId="0">
      <text>
        <r>
          <rPr>
            <b/>
            <sz val="9"/>
            <color indexed="81"/>
            <rFont val="Tahoma"/>
            <charset val="1"/>
          </rPr>
          <t>樹田116B-30-31(5元包4)
樹田64-19-20(5元包3)
樹田82B-2(5元包)
樹田148B-2(5元包)</t>
        </r>
      </text>
    </comment>
    <comment ref="G124" authorId="0">
      <text>
        <r>
          <rPr>
            <b/>
            <sz val="9"/>
            <color indexed="81"/>
            <rFont val="Tahoma"/>
            <charset val="1"/>
          </rPr>
          <t>樹田82B(1次)
樹田148B(1次)</t>
        </r>
      </text>
    </comment>
    <comment ref="C125" authorId="0">
      <text>
        <r>
          <rPr>
            <b/>
            <sz val="9"/>
            <color indexed="81"/>
            <rFont val="Tahoma"/>
            <family val="2"/>
          </rPr>
          <t>樹田159C</t>
        </r>
      </text>
    </comment>
    <comment ref="E125" authorId="0">
      <text>
        <r>
          <rPr>
            <b/>
            <sz val="9"/>
            <color indexed="81"/>
            <rFont val="Tahoma"/>
            <charset val="1"/>
          </rPr>
          <t>樹田70B-6-8(5元包)
樹田85B-2(5元包)
樹田127B-8(5元包)</t>
        </r>
      </text>
    </comment>
    <comment ref="E126" authorId="0">
      <text>
        <r>
          <rPr>
            <b/>
            <sz val="9"/>
            <color indexed="81"/>
            <rFont val="Tahoma"/>
            <charset val="1"/>
          </rPr>
          <t>樹田54-16(5元包2)
樹田149B-1(5元包)
樹田127B-9-12.5(5元包2)
樹田86B-1(5元包)</t>
        </r>
      </text>
    </comment>
    <comment ref="G126" authorId="0">
      <text>
        <r>
          <rPr>
            <b/>
            <sz val="9"/>
            <color indexed="81"/>
            <rFont val="Tahoma"/>
            <charset val="1"/>
          </rPr>
          <t>樹田149B(0次)
樹田127B*2(8次)</t>
        </r>
      </text>
    </comment>
    <comment ref="E127" authorId="0">
      <text>
        <r>
          <rPr>
            <b/>
            <sz val="9"/>
            <color indexed="81"/>
            <rFont val="Tahoma"/>
            <family val="2"/>
          </rPr>
          <t>樹田69B-9-10(5元包2)
樹田156B-1(5元包)</t>
        </r>
      </text>
    </comment>
    <comment ref="G127" authorId="0">
      <text>
        <r>
          <rPr>
            <b/>
            <sz val="9"/>
            <color indexed="81"/>
            <rFont val="Tahoma"/>
            <family val="2"/>
          </rPr>
          <t>樹田156B(0次)</t>
        </r>
      </text>
    </comment>
    <comment ref="E128" authorId="0">
      <text>
        <r>
          <rPr>
            <b/>
            <sz val="9"/>
            <color indexed="81"/>
            <rFont val="Tahoma"/>
            <charset val="1"/>
          </rPr>
          <t>樹田147B-4.5(5元包)</t>
        </r>
      </text>
    </comment>
    <comment ref="C129" authorId="0">
      <text>
        <r>
          <rPr>
            <b/>
            <sz val="9"/>
            <color indexed="81"/>
            <rFont val="Tahoma"/>
            <family val="2"/>
          </rPr>
          <t>樹田160C-163C</t>
        </r>
      </text>
    </comment>
    <comment ref="E129" authorId="0">
      <text>
        <r>
          <rPr>
            <b/>
            <sz val="9"/>
            <color indexed="81"/>
            <rFont val="Tahoma"/>
            <charset val="1"/>
          </rPr>
          <t>樹田54-17(5元包2)
樹田4-36-37.5(5元包5)
樹田100B-3(5元包)
樹田148B-3(5元包)
樹田64-21-22(5元包3)
樹田21-1(5元包)
樹田74B-4-5.5(5元包)</t>
        </r>
      </text>
    </comment>
    <comment ref="G129" authorId="0">
      <text>
        <r>
          <rPr>
            <b/>
            <sz val="9"/>
            <color indexed="81"/>
            <rFont val="Tahoma"/>
            <charset val="1"/>
          </rPr>
          <t>樹田21(0次)</t>
        </r>
      </text>
    </comment>
    <comment ref="C130" authorId="0">
      <text>
        <r>
          <rPr>
            <b/>
            <sz val="9"/>
            <color indexed="81"/>
            <rFont val="Tahoma"/>
            <family val="2"/>
          </rPr>
          <t>樹田164C</t>
        </r>
      </text>
    </comment>
    <comment ref="E130" authorId="0">
      <text>
        <r>
          <rPr>
            <b/>
            <sz val="9"/>
            <color indexed="81"/>
            <rFont val="Tahoma"/>
            <charset val="1"/>
          </rPr>
          <t>樹田158C-2
樹田147B-5-8(5元包)
樹田81B-1</t>
        </r>
      </text>
    </comment>
    <comment ref="E131" authorId="0">
      <text>
        <r>
          <rPr>
            <b/>
            <sz val="9"/>
            <color indexed="81"/>
            <rFont val="Tahoma"/>
            <charset val="1"/>
          </rPr>
          <t>樹田158C-3
樹田22-13-14(5元包2)
樹田34-32-33(5元包5)
樹田2-8(5元包)
樹田54-18(5元包2)
樹田156B-2(5元包)</t>
        </r>
      </text>
    </comment>
    <comment ref="E133" authorId="0">
      <text>
        <r>
          <rPr>
            <b/>
            <sz val="9"/>
            <color indexed="81"/>
            <rFont val="Tahoma"/>
            <charset val="1"/>
          </rPr>
          <t>樹田46-16-17(5元包3)
樹田123B-14-16.5(5元包2)
樹田149B-2(5元包)</t>
        </r>
      </text>
    </comment>
    <comment ref="G133" authorId="0">
      <text>
        <r>
          <rPr>
            <b/>
            <sz val="9"/>
            <color indexed="81"/>
            <rFont val="Tahoma"/>
            <charset val="1"/>
          </rPr>
          <t>樹田46*3(17次)</t>
        </r>
      </text>
    </comment>
    <comment ref="C134" authorId="0">
      <text>
        <r>
          <rPr>
            <b/>
            <sz val="9"/>
            <color indexed="81"/>
            <rFont val="Tahoma"/>
            <family val="2"/>
          </rPr>
          <t>樹田165C-166C</t>
        </r>
      </text>
    </comment>
    <comment ref="E134" authorId="0">
      <text>
        <r>
          <rPr>
            <b/>
            <sz val="9"/>
            <color indexed="81"/>
            <rFont val="Tahoma"/>
            <charset val="1"/>
          </rPr>
          <t>樹田116B-32-35(5元包5)
樹田158C-4</t>
        </r>
      </text>
    </comment>
    <comment ref="G134" authorId="0">
      <text>
        <r>
          <rPr>
            <b/>
            <sz val="9"/>
            <color indexed="81"/>
            <rFont val="Tahoma"/>
            <charset val="1"/>
          </rPr>
          <t>樹田116B*5(31次)</t>
        </r>
      </text>
    </comment>
    <comment ref="E135" authorId="0">
      <text>
        <r>
          <rPr>
            <b/>
            <sz val="9"/>
            <color indexed="81"/>
            <rFont val="Tahoma"/>
            <charset val="1"/>
          </rPr>
          <t>樹田34-34-35(5元包5)
樹田54-19(5元包3)
樹田68B-9(5元包)
樹田140B-1</t>
        </r>
      </text>
    </comment>
    <comment ref="G135" authorId="0">
      <text>
        <r>
          <rPr>
            <b/>
            <sz val="9"/>
            <color indexed="81"/>
            <rFont val="Tahoma"/>
            <charset val="1"/>
          </rPr>
          <t>樹田54*3(18次)</t>
        </r>
      </text>
    </comment>
    <comment ref="E136" authorId="0">
      <text>
        <r>
          <rPr>
            <b/>
            <sz val="9"/>
            <color indexed="81"/>
            <rFont val="Tahoma"/>
            <charset val="1"/>
          </rPr>
          <t>樹田158C-5
樹田127B-13-16(5元包2)</t>
        </r>
      </text>
    </comment>
    <comment ref="C137" authorId="0">
      <text>
        <r>
          <rPr>
            <b/>
            <sz val="9"/>
            <color indexed="81"/>
            <rFont val="Tahoma"/>
            <family val="2"/>
          </rPr>
          <t>樹田167C-170C</t>
        </r>
      </text>
    </comment>
    <comment ref="E137" authorId="0">
      <text>
        <r>
          <rPr>
            <b/>
            <sz val="9"/>
            <color indexed="81"/>
            <rFont val="Tahoma"/>
            <charset val="1"/>
          </rPr>
          <t>樹田64-23-24(5元包3)
樹田54-20(5元包3)
樹田4-38-39(5元包5)
樹田19-4(5元包)
樹田152B-2(5元包)
樹田165C-1
樹田69B-11-12(5元包2)</t>
        </r>
      </text>
    </comment>
    <comment ref="E138" authorId="0">
      <text>
        <r>
          <rPr>
            <b/>
            <sz val="9"/>
            <color indexed="81"/>
            <rFont val="Tahoma"/>
            <charset val="1"/>
          </rPr>
          <t>樹田34-36-37(5元包5)
樹田158C-6</t>
        </r>
      </text>
    </comment>
    <comment ref="L138" authorId="0">
      <text>
        <r>
          <rPr>
            <b/>
            <sz val="9"/>
            <color indexed="81"/>
            <rFont val="Tahoma"/>
            <family val="2"/>
          </rPr>
          <t>雁田1-2</t>
        </r>
      </text>
    </comment>
    <comment ref="C139" authorId="0">
      <text>
        <r>
          <rPr>
            <b/>
            <sz val="9"/>
            <color indexed="81"/>
            <rFont val="Tahoma"/>
            <family val="2"/>
          </rPr>
          <t>樹田171C</t>
        </r>
      </text>
    </comment>
    <comment ref="E139" authorId="0">
      <text>
        <r>
          <rPr>
            <b/>
            <sz val="9"/>
            <color indexed="81"/>
            <rFont val="Tahoma"/>
            <charset val="1"/>
          </rPr>
          <t>樹田147B-9-10(5元包2)</t>
        </r>
      </text>
    </comment>
    <comment ref="G139" authorId="0">
      <text>
        <r>
          <rPr>
            <b/>
            <sz val="9"/>
            <color indexed="81"/>
            <rFont val="Tahoma"/>
            <charset val="1"/>
          </rPr>
          <t>樹田147B*2(8次)</t>
        </r>
      </text>
    </comment>
    <comment ref="L139" authorId="0">
      <text>
        <r>
          <rPr>
            <b/>
            <sz val="9"/>
            <color indexed="81"/>
            <rFont val="Tahoma"/>
            <charset val="1"/>
          </rPr>
          <t xml:space="preserve">雁田3-4
</t>
        </r>
        <r>
          <rPr>
            <sz val="9"/>
            <color indexed="81"/>
            <rFont val="Tahoma"/>
            <charset val="1"/>
          </rPr>
          <t xml:space="preserve">
</t>
        </r>
      </text>
    </comment>
    <comment ref="E140" authorId="0">
      <text>
        <r>
          <rPr>
            <b/>
            <sz val="9"/>
            <color indexed="81"/>
            <rFont val="Tahoma"/>
            <charset val="1"/>
          </rPr>
          <t>樹田149B-3(5元包)
樹田148B-4(5元包)
樹田2-9(5元包)</t>
        </r>
      </text>
    </comment>
    <comment ref="L140" authorId="0">
      <text>
        <r>
          <rPr>
            <b/>
            <sz val="9"/>
            <color indexed="81"/>
            <rFont val="Tahoma"/>
            <charset val="1"/>
          </rPr>
          <t>雁田5</t>
        </r>
      </text>
    </comment>
    <comment ref="N140" authorId="0">
      <text>
        <r>
          <rPr>
            <b/>
            <sz val="9"/>
            <color indexed="81"/>
            <rFont val="Tahoma"/>
            <charset val="1"/>
          </rPr>
          <t>雁田5-1</t>
        </r>
      </text>
    </comment>
    <comment ref="C141" authorId="0">
      <text>
        <r>
          <rPr>
            <b/>
            <sz val="9"/>
            <color indexed="81"/>
            <rFont val="Tahoma"/>
            <family val="2"/>
          </rPr>
          <t>樹田172C</t>
        </r>
      </text>
    </comment>
    <comment ref="E141" authorId="0">
      <text>
        <r>
          <rPr>
            <b/>
            <sz val="9"/>
            <color indexed="81"/>
            <rFont val="Tahoma"/>
            <charset val="1"/>
          </rPr>
          <t>樹田5-21(5元包2)
樹田4-40-42.5(5元包6)
樹田54-21(5元包3)
樹田67B-3(5元包)
樹田74B-6-7.5(5元包)
樹田85B-3(5元包)</t>
        </r>
      </text>
    </comment>
    <comment ref="G141" authorId="0">
      <text>
        <r>
          <rPr>
            <b/>
            <sz val="9"/>
            <color indexed="81"/>
            <rFont val="Tahoma"/>
            <charset val="1"/>
          </rPr>
          <t>樹田4*6(39次)</t>
        </r>
      </text>
    </comment>
    <comment ref="C142" authorId="0">
      <text>
        <r>
          <rPr>
            <b/>
            <sz val="9"/>
            <color indexed="81"/>
            <rFont val="Tahoma"/>
            <family val="2"/>
          </rPr>
          <t>樹田173C</t>
        </r>
      </text>
    </comment>
    <comment ref="L142" authorId="0">
      <text>
        <r>
          <rPr>
            <b/>
            <sz val="9"/>
            <color indexed="81"/>
            <rFont val="Tahoma"/>
            <charset val="1"/>
          </rPr>
          <t>雁田6</t>
        </r>
      </text>
    </comment>
    <comment ref="C143" authorId="0">
      <text>
        <r>
          <rPr>
            <b/>
            <sz val="9"/>
            <color indexed="81"/>
            <rFont val="Tahoma"/>
            <family val="2"/>
          </rPr>
          <t>樹田174C</t>
        </r>
      </text>
    </comment>
    <comment ref="E143" authorId="0">
      <text>
        <r>
          <rPr>
            <b/>
            <sz val="9"/>
            <color indexed="81"/>
            <rFont val="Tahoma"/>
            <charset val="1"/>
          </rPr>
          <t>樹田68B-10(5元包)</t>
        </r>
      </text>
    </comment>
    <comment ref="N143" authorId="0">
      <text>
        <r>
          <rPr>
            <b/>
            <sz val="9"/>
            <color indexed="81"/>
            <rFont val="Tahoma"/>
            <charset val="1"/>
          </rPr>
          <t>雁田3-1</t>
        </r>
      </text>
    </comment>
    <comment ref="E144" authorId="0">
      <text>
        <r>
          <rPr>
            <b/>
            <sz val="9"/>
            <color indexed="81"/>
            <rFont val="Tahoma"/>
            <charset val="1"/>
          </rPr>
          <t>樹田54-22(5元包3)
樹田116B-36-39(5元包5)
樹田64-25-26(5元包3)</t>
        </r>
      </text>
    </comment>
    <comment ref="L144" authorId="0">
      <text>
        <r>
          <rPr>
            <b/>
            <sz val="9"/>
            <color indexed="81"/>
            <rFont val="Tahoma"/>
            <charset val="1"/>
          </rPr>
          <t>雁田7</t>
        </r>
      </text>
    </comment>
    <comment ref="E145" authorId="0">
      <text>
        <r>
          <rPr>
            <b/>
            <sz val="9"/>
            <color indexed="81"/>
            <rFont val="Tahoma"/>
            <charset val="1"/>
          </rPr>
          <t>樹田34-38-39(5元包5)
樹田148B-5(5元包)
樹田162C-1
樹田46-18-19(5元包3)</t>
        </r>
      </text>
    </comment>
    <comment ref="C146" authorId="0">
      <text>
        <r>
          <rPr>
            <b/>
            <sz val="9"/>
            <color indexed="81"/>
            <rFont val="Tahoma"/>
            <family val="2"/>
          </rPr>
          <t>樹田175C-177C</t>
        </r>
      </text>
    </comment>
    <comment ref="E146" authorId="0">
      <text>
        <r>
          <rPr>
            <b/>
            <sz val="9"/>
            <color indexed="81"/>
            <rFont val="Tahoma"/>
            <charset val="1"/>
          </rPr>
          <t>樹田149B-4(5元包)
樹田163C-1-2
樹田19-5(5元包)
樹田100B-4(5元包)
樹田127B-17(5元包3)</t>
        </r>
      </text>
    </comment>
    <comment ref="G146" authorId="0">
      <text>
        <r>
          <rPr>
            <b/>
            <sz val="9"/>
            <color indexed="81"/>
            <rFont val="Tahoma"/>
            <charset val="1"/>
          </rPr>
          <t>樹田127B*3(16次)</t>
        </r>
      </text>
    </comment>
    <comment ref="N146" authorId="0">
      <text>
        <r>
          <rPr>
            <b/>
            <sz val="9"/>
            <color indexed="81"/>
            <rFont val="Tahoma"/>
            <charset val="1"/>
          </rPr>
          <t>雁田2-1</t>
        </r>
      </text>
    </comment>
    <comment ref="E147" authorId="0">
      <text>
        <r>
          <rPr>
            <b/>
            <sz val="9"/>
            <color indexed="81"/>
            <rFont val="Tahoma"/>
            <charset val="1"/>
          </rPr>
          <t>樹田54-23(5元包3)
樹田127B-18-20.5(5元包3)
樹田147B-11(5元包2)</t>
        </r>
      </text>
    </comment>
    <comment ref="N147" authorId="0">
      <text>
        <r>
          <rPr>
            <b/>
            <sz val="9"/>
            <color indexed="81"/>
            <rFont val="Tahoma"/>
            <charset val="1"/>
          </rPr>
          <t>雁田5-2</t>
        </r>
      </text>
    </comment>
    <comment ref="C148" authorId="0">
      <text>
        <r>
          <rPr>
            <b/>
            <sz val="9"/>
            <color indexed="81"/>
            <rFont val="Tahoma"/>
            <family val="2"/>
          </rPr>
          <t>樹田178C</t>
        </r>
      </text>
    </comment>
    <comment ref="E148" authorId="0">
      <text>
        <r>
          <rPr>
            <b/>
            <sz val="9"/>
            <color indexed="81"/>
            <rFont val="Tahoma"/>
            <charset val="1"/>
          </rPr>
          <t>樹田64-27(5元包3)
樹田152B-3(5元包)
樹田69B-13-14(5元包2)
樹田174C-1
樹田75B-4(5元包)
樹田74B-8-10(5元包2)</t>
        </r>
      </text>
    </comment>
    <comment ref="G148" authorId="0">
      <text>
        <r>
          <rPr>
            <b/>
            <sz val="9"/>
            <color indexed="81"/>
            <rFont val="Tahoma"/>
            <charset val="1"/>
          </rPr>
          <t>樹田74B*2(7次)</t>
        </r>
      </text>
    </comment>
    <comment ref="C149" authorId="0">
      <text>
        <r>
          <rPr>
            <b/>
            <sz val="9"/>
            <color indexed="81"/>
            <rFont val="Tahoma"/>
            <family val="2"/>
          </rPr>
          <t>樹田179C</t>
        </r>
      </text>
    </comment>
    <comment ref="E149" authorId="0">
      <text>
        <r>
          <rPr>
            <b/>
            <sz val="9"/>
            <color indexed="81"/>
            <rFont val="Tahoma"/>
            <charset val="1"/>
          </rPr>
          <t>樹田34-40-41(5元包5)
樹田54-24(5元包3)
樹田162C-2</t>
        </r>
      </text>
    </comment>
    <comment ref="E150" authorId="0">
      <text>
        <r>
          <rPr>
            <b/>
            <sz val="9"/>
            <color indexed="81"/>
            <rFont val="Tahoma"/>
            <charset val="1"/>
          </rPr>
          <t>樹田102B-2(5元包)</t>
        </r>
      </text>
    </comment>
    <comment ref="N150" authorId="0">
      <text>
        <r>
          <rPr>
            <b/>
            <sz val="9"/>
            <color indexed="81"/>
            <rFont val="Tahoma"/>
            <charset val="1"/>
          </rPr>
          <t>雁田1-1</t>
        </r>
      </text>
    </comment>
    <comment ref="E151" authorId="0">
      <text>
        <r>
          <rPr>
            <b/>
            <sz val="9"/>
            <color indexed="81"/>
            <rFont val="Tahoma"/>
            <charset val="1"/>
          </rPr>
          <t>樹田34-42(5元包6)
樹田2-10(5元包)
樹田174C-2
樹田147B-12(5元包2)</t>
        </r>
      </text>
    </comment>
    <comment ref="G151" authorId="0">
      <text>
        <r>
          <rPr>
            <b/>
            <sz val="9"/>
            <color indexed="81"/>
            <rFont val="Tahoma"/>
            <charset val="1"/>
          </rPr>
          <t>樹田34*6(42次)</t>
        </r>
      </text>
    </comment>
    <comment ref="C152" authorId="0">
      <text>
        <r>
          <rPr>
            <b/>
            <sz val="9"/>
            <color indexed="81"/>
            <rFont val="Tahoma"/>
            <family val="2"/>
          </rPr>
          <t>樹田180C</t>
        </r>
      </text>
    </comment>
    <comment ref="E152" authorId="0">
      <text>
        <r>
          <rPr>
            <b/>
            <sz val="9"/>
            <color indexed="81"/>
            <rFont val="Tahoma"/>
            <charset val="1"/>
          </rPr>
          <t>樹田149B-5(5元包)
樹田179C-1
樹田68B-11(5元包)
樹田116B-40-42(5元包6)</t>
        </r>
      </text>
    </comment>
    <comment ref="G152" authorId="0">
      <text>
        <r>
          <rPr>
            <b/>
            <sz val="9"/>
            <color indexed="81"/>
            <rFont val="Tahoma"/>
            <charset val="1"/>
          </rPr>
          <t>樹田116B*6(39次)</t>
        </r>
      </text>
    </comment>
    <comment ref="E153" authorId="0">
      <text>
        <r>
          <rPr>
            <b/>
            <sz val="9"/>
            <color indexed="81"/>
            <rFont val="Tahoma"/>
            <charset val="1"/>
          </rPr>
          <t>樹田152B-4(5元包)</t>
        </r>
      </text>
    </comment>
    <comment ref="C154" authorId="0">
      <text>
        <r>
          <rPr>
            <b/>
            <sz val="9"/>
            <color indexed="81"/>
            <rFont val="Tahoma"/>
            <family val="2"/>
          </rPr>
          <t>樹田181C</t>
        </r>
      </text>
    </comment>
    <comment ref="E154" authorId="0">
      <text>
        <r>
          <rPr>
            <b/>
            <sz val="9"/>
            <color indexed="81"/>
            <rFont val="Tahoma"/>
            <charset val="1"/>
          </rPr>
          <t>樹田38-3(5元包)
樹田178C-1
樹田64-28-29(5元包4)
樹田179C-2
樹田164C-1</t>
        </r>
      </text>
    </comment>
    <comment ref="G154" authorId="0">
      <text>
        <r>
          <rPr>
            <b/>
            <sz val="9"/>
            <color indexed="81"/>
            <rFont val="Tahoma"/>
            <charset val="1"/>
          </rPr>
          <t>樹田64*4(27次)</t>
        </r>
      </text>
    </comment>
    <comment ref="L154" authorId="0">
      <text>
        <r>
          <rPr>
            <b/>
            <sz val="9"/>
            <color indexed="81"/>
            <rFont val="Tahoma"/>
            <charset val="1"/>
          </rPr>
          <t xml:space="preserve">雁田8-9
</t>
        </r>
        <r>
          <rPr>
            <sz val="9"/>
            <color indexed="81"/>
            <rFont val="Tahoma"/>
            <charset val="1"/>
          </rPr>
          <t xml:space="preserve">
</t>
        </r>
      </text>
    </comment>
    <comment ref="E155" authorId="0">
      <text>
        <r>
          <rPr>
            <b/>
            <sz val="9"/>
            <color indexed="81"/>
            <rFont val="Tahoma"/>
            <charset val="1"/>
          </rPr>
          <t>樹田165C-2-3
樹田19-6-7(5元包)
樹田158C-7
樹田147B-13-18(5元包3)
樹田74B-11-12(5元包2)</t>
        </r>
      </text>
    </comment>
    <comment ref="G155" authorId="0">
      <text>
        <r>
          <rPr>
            <b/>
            <sz val="9"/>
            <color indexed="81"/>
            <rFont val="Tahoma"/>
            <charset val="1"/>
          </rPr>
          <t>樹田147B*3(12次)</t>
        </r>
      </text>
    </comment>
    <comment ref="E156" authorId="0">
      <text>
        <r>
          <rPr>
            <b/>
            <sz val="9"/>
            <color indexed="81"/>
            <rFont val="Tahoma"/>
            <charset val="1"/>
          </rPr>
          <t>樹田100B-5(5元包)
樹田34-43-44(5元包6)
樹田38-4(5元包)
樹田85B-4(5元包)</t>
        </r>
      </text>
    </comment>
    <comment ref="E157" authorId="0">
      <text>
        <r>
          <rPr>
            <b/>
            <sz val="9"/>
            <color indexed="81"/>
            <rFont val="Tahoma"/>
            <charset val="1"/>
          </rPr>
          <t>樹田170C-1
樹田179C-3
樹田46-20-21(5元包3)
樹田41-9-10.5(5元包2)</t>
        </r>
      </text>
    </comment>
    <comment ref="G157" authorId="0">
      <text>
        <r>
          <rPr>
            <b/>
            <sz val="9"/>
            <color indexed="81"/>
            <rFont val="Tahoma"/>
            <charset val="1"/>
          </rPr>
          <t>樹田41*2(8次)</t>
        </r>
      </text>
    </comment>
    <comment ref="E158" authorId="0">
      <text>
        <r>
          <rPr>
            <b/>
            <sz val="9"/>
            <color indexed="81"/>
            <rFont val="Tahoma"/>
            <charset val="1"/>
          </rPr>
          <t>樹田152B-5(5元包)
樹田74B-13-15(5元包2)</t>
        </r>
      </text>
    </comment>
    <comment ref="L158" authorId="0">
      <text>
        <r>
          <rPr>
            <b/>
            <sz val="9"/>
            <color indexed="81"/>
            <rFont val="Tahoma"/>
            <charset val="1"/>
          </rPr>
          <t>雁田10</t>
        </r>
      </text>
    </comment>
    <comment ref="C159" authorId="0">
      <text>
        <r>
          <rPr>
            <b/>
            <sz val="9"/>
            <color indexed="81"/>
            <rFont val="Tahoma"/>
            <family val="2"/>
          </rPr>
          <t>樹田182C</t>
        </r>
      </text>
    </comment>
    <comment ref="E159" authorId="0">
      <text>
        <r>
          <rPr>
            <b/>
            <sz val="9"/>
            <color indexed="81"/>
            <rFont val="Tahoma"/>
            <charset val="1"/>
          </rPr>
          <t>樹田32-1
樹田167C-1
樹田174C-3-4
樹田182C-1-3.5
樹田19-8-9(5元包)
樹田68B-12(5元包2)</t>
        </r>
      </text>
    </comment>
    <comment ref="G159" authorId="0">
      <text>
        <r>
          <rPr>
            <b/>
            <sz val="9"/>
            <color indexed="81"/>
            <rFont val="Tahoma"/>
            <charset val="1"/>
          </rPr>
          <t>樹田68*2(11次)</t>
        </r>
      </text>
    </comment>
    <comment ref="L159" authorId="0">
      <text>
        <r>
          <rPr>
            <b/>
            <sz val="9"/>
            <color indexed="81"/>
            <rFont val="Tahoma"/>
            <charset val="1"/>
          </rPr>
          <t>雁田11</t>
        </r>
      </text>
    </comment>
    <comment ref="C160" authorId="0">
      <text>
        <r>
          <rPr>
            <b/>
            <sz val="9"/>
            <color indexed="81"/>
            <rFont val="Tahoma"/>
            <family val="2"/>
          </rPr>
          <t>樹田183C</t>
        </r>
      </text>
    </comment>
    <comment ref="E160" authorId="0">
      <text>
        <r>
          <rPr>
            <b/>
            <sz val="9"/>
            <color indexed="81"/>
            <rFont val="Tahoma"/>
            <charset val="1"/>
          </rPr>
          <t>樹田64-30-31(5元包4)
樹田34-45-46(5元包6)
樹田158C-8
樹田127B-21-23(5元包4)
樹田69B-15-16(5元包2)
樹田179C-4</t>
        </r>
      </text>
    </comment>
    <comment ref="G160" authorId="0">
      <text>
        <r>
          <rPr>
            <b/>
            <sz val="9"/>
            <color indexed="81"/>
            <rFont val="Tahoma"/>
            <charset val="1"/>
          </rPr>
          <t>樹田127B*4(21次)</t>
        </r>
      </text>
    </comment>
    <comment ref="E161" authorId="0">
      <text>
        <r>
          <rPr>
            <b/>
            <sz val="9"/>
            <color indexed="81"/>
            <rFont val="Tahoma"/>
            <charset val="1"/>
          </rPr>
          <t>樹田177C-1
樹田116B-43-46.5(5元包6)</t>
        </r>
      </text>
    </comment>
    <comment ref="C162" authorId="0">
      <text>
        <r>
          <rPr>
            <b/>
            <sz val="9"/>
            <color indexed="81"/>
            <rFont val="Tahoma"/>
            <family val="2"/>
          </rPr>
          <t>樹田184C</t>
        </r>
      </text>
    </comment>
    <comment ref="E162" authorId="0">
      <text>
        <r>
          <rPr>
            <b/>
            <sz val="9"/>
            <color indexed="81"/>
            <rFont val="Tahoma"/>
            <charset val="1"/>
          </rPr>
          <t>樹田100B-6(5元包)
樹田34-47(5元包6)
樹田182C-4-5
樹田152B-6(5元包)
樹田173C-1-2</t>
        </r>
      </text>
    </comment>
    <comment ref="E163" authorId="0">
      <text>
        <r>
          <rPr>
            <b/>
            <sz val="9"/>
            <color indexed="81"/>
            <rFont val="Tahoma"/>
            <charset val="1"/>
          </rPr>
          <t>樹田2-11(5元包)</t>
        </r>
      </text>
    </comment>
    <comment ref="L163" authorId="0">
      <text>
        <r>
          <rPr>
            <b/>
            <sz val="9"/>
            <color indexed="81"/>
            <rFont val="Tahoma"/>
            <charset val="1"/>
          </rPr>
          <t>雁田12</t>
        </r>
      </text>
    </comment>
    <comment ref="E164" authorId="0">
      <text>
        <r>
          <rPr>
            <b/>
            <sz val="9"/>
            <color indexed="81"/>
            <rFont val="Tahoma"/>
            <charset val="1"/>
          </rPr>
          <t>樹田172C-1-3
樹田181C-1
樹田175C-1</t>
        </r>
      </text>
    </comment>
    <comment ref="L164" authorId="0">
      <text>
        <r>
          <rPr>
            <b/>
            <sz val="9"/>
            <color indexed="81"/>
            <rFont val="Tahoma"/>
            <charset val="1"/>
          </rPr>
          <t>雁田13</t>
        </r>
      </text>
    </comment>
    <comment ref="E165" authorId="0">
      <text>
        <r>
          <rPr>
            <b/>
            <sz val="9"/>
            <color indexed="81"/>
            <rFont val="Tahoma"/>
            <charset val="1"/>
          </rPr>
          <t>樹田48-49(5元包6)</t>
        </r>
      </text>
    </comment>
    <comment ref="E166" authorId="0">
      <text>
        <r>
          <rPr>
            <b/>
            <sz val="9"/>
            <color indexed="81"/>
            <rFont val="Tahoma"/>
            <charset val="1"/>
          </rPr>
          <t>樹田152B-7(5元包)
樹田100B-7(5元包)
樹田179C-5
樹田74B-16-17(5元包2)</t>
        </r>
      </text>
    </comment>
    <comment ref="E167" authorId="0">
      <text>
        <r>
          <rPr>
            <b/>
            <sz val="9"/>
            <color indexed="81"/>
            <rFont val="Tahoma"/>
            <charset val="1"/>
          </rPr>
          <t>樹田164C-2
樹田68B-13(5元包2)
樹田19-10-11(5元包2)
樹田163C-3
樹田69B-16.5(5元包3)</t>
        </r>
      </text>
    </comment>
    <comment ref="G167" authorId="0">
      <text>
        <r>
          <rPr>
            <b/>
            <sz val="9"/>
            <color indexed="81"/>
            <rFont val="Tahoma"/>
            <charset val="1"/>
          </rPr>
          <t>樹田19*2(9次)
樹田69B*3(16次)</t>
        </r>
      </text>
    </comment>
    <comment ref="E168" authorId="0">
      <text>
        <r>
          <rPr>
            <b/>
            <sz val="9"/>
            <color indexed="81"/>
            <rFont val="Tahoma"/>
            <charset val="1"/>
          </rPr>
          <t>樹田34-48-49(5元包6)
樹田22-15(5元包2)
樹田97B-1
樹田182C-6-8.5
樹田75B-5(5元包)</t>
        </r>
      </text>
    </comment>
    <comment ref="G168" authorId="0">
      <text>
        <r>
          <rPr>
            <b/>
            <sz val="9"/>
            <color indexed="81"/>
            <rFont val="Tahoma"/>
            <charset val="1"/>
          </rPr>
          <t xml:space="preserve">樹田97B(0次)
</t>
        </r>
      </text>
    </comment>
    <comment ref="E169" authorId="0">
      <text>
        <r>
          <rPr>
            <b/>
            <sz val="9"/>
            <color indexed="81"/>
            <rFont val="Tahoma"/>
            <charset val="1"/>
          </rPr>
          <t>樹田158C-9
樹田171C-1
樹田22-16-17(5元包2)
樹田180C-1
樹田64-32-33(5元包4)
樹田127B-24-27.5(5元包4)</t>
        </r>
      </text>
    </comment>
    <comment ref="L169" authorId="0">
      <text>
        <r>
          <rPr>
            <b/>
            <sz val="9"/>
            <color indexed="81"/>
            <rFont val="Tahoma"/>
            <charset val="1"/>
          </rPr>
          <t>雁田14</t>
        </r>
      </text>
    </comment>
    <comment ref="C170" authorId="0">
      <text>
        <r>
          <rPr>
            <b/>
            <sz val="9"/>
            <color indexed="81"/>
            <rFont val="Tahoma"/>
            <family val="2"/>
          </rPr>
          <t>樹田185C</t>
        </r>
      </text>
    </comment>
    <comment ref="E170" authorId="0">
      <text>
        <r>
          <rPr>
            <b/>
            <sz val="9"/>
            <color indexed="81"/>
            <rFont val="Tahoma"/>
            <charset val="1"/>
          </rPr>
          <t>樹田54-25(5元包3)
樹田169C-1
樹田152B-8(5元包)
樹田179C-6
樹田86B-2(5元包)
樹田74B-18-19(5元包2)</t>
        </r>
      </text>
    </comment>
    <comment ref="E171" authorId="0">
      <text>
        <r>
          <rPr>
            <b/>
            <sz val="9"/>
            <color indexed="81"/>
            <rFont val="Tahoma"/>
            <charset val="1"/>
          </rPr>
          <t>樹田147B-19-20(5元包3)
樹田19-12-13(5元包2)
樹田85B-5(5元包)
樹田68B-14(5元包2)
樹田116B-47(5元包7)
樹田171C-2</t>
        </r>
      </text>
    </comment>
    <comment ref="G171" authorId="0">
      <text>
        <r>
          <rPr>
            <b/>
            <sz val="9"/>
            <color indexed="81"/>
            <rFont val="Tahoma"/>
            <charset val="1"/>
          </rPr>
          <t xml:space="preserve">樹田116B*7(46次)
</t>
        </r>
      </text>
    </comment>
    <comment ref="C172" authorId="0">
      <text>
        <r>
          <rPr>
            <b/>
            <sz val="9"/>
            <color indexed="81"/>
            <rFont val="Tahoma"/>
            <family val="2"/>
          </rPr>
          <t>樹田186C</t>
        </r>
      </text>
    </comment>
    <comment ref="E172" authorId="0">
      <text>
        <r>
          <rPr>
            <b/>
            <sz val="9"/>
            <color indexed="81"/>
            <rFont val="Tahoma"/>
            <charset val="1"/>
          </rPr>
          <t>樹田34-50-51(5元包7)
樹田54-26(5元包3)
樹田2-12(5元包)
樹田186C-1-6
樹田167C-2-3
樹田149C-1
樹田46-22-23(5元包3)
樹田185C-1
樹田177C-2</t>
        </r>
      </text>
    </comment>
    <comment ref="G172" authorId="0">
      <text>
        <r>
          <rPr>
            <b/>
            <sz val="9"/>
            <color indexed="81"/>
            <rFont val="Tahoma"/>
            <charset val="1"/>
          </rPr>
          <t>樹田34*7(49次)</t>
        </r>
      </text>
    </comment>
    <comment ref="L172" authorId="0">
      <text>
        <r>
          <rPr>
            <b/>
            <sz val="9"/>
            <color indexed="81"/>
            <rFont val="Tahoma"/>
            <charset val="1"/>
          </rPr>
          <t>雁田15-16</t>
        </r>
      </text>
    </comment>
    <comment ref="E173" authorId="0">
      <text>
        <r>
          <rPr>
            <b/>
            <sz val="9"/>
            <color indexed="81"/>
            <rFont val="Tahoma"/>
            <family val="2"/>
          </rPr>
          <t>樹田38-5(5元包)
樹田177C-2-4.5(5元包)
樹田74B-20-21.5(5元包2)</t>
        </r>
      </text>
    </comment>
    <comment ref="G173" authorId="0">
      <text>
        <r>
          <rPr>
            <b/>
            <sz val="9"/>
            <color indexed="81"/>
            <rFont val="Tahoma"/>
            <charset val="1"/>
          </rPr>
          <t>樹田177C(1次)</t>
        </r>
      </text>
    </comment>
    <comment ref="L173" authorId="0">
      <text>
        <r>
          <rPr>
            <b/>
            <sz val="9"/>
            <color indexed="81"/>
            <rFont val="Tahoma"/>
            <charset val="1"/>
          </rPr>
          <t>雁田17-18</t>
        </r>
      </text>
    </comment>
    <comment ref="E174" authorId="0">
      <text>
        <r>
          <rPr>
            <b/>
            <sz val="9"/>
            <color indexed="81"/>
            <rFont val="Tahoma"/>
            <family val="2"/>
          </rPr>
          <t>樹田179C-7
樹田170C-2
樹田34-52(5元包7)
樹田22-16-17(5元包3)
樹田34-52(5元包7)
樹田64-34-35(5元包4)
樹田185C-2
樹田182C-9-10(5元包)</t>
        </r>
      </text>
    </comment>
    <comment ref="G174" authorId="0">
      <text>
        <r>
          <rPr>
            <b/>
            <sz val="9"/>
            <color indexed="81"/>
            <rFont val="Tahoma"/>
            <charset val="1"/>
          </rPr>
          <t>樹田22*3(15次)
樹田182C(8次)</t>
        </r>
      </text>
    </comment>
    <comment ref="C175" authorId="0">
      <text>
        <r>
          <rPr>
            <b/>
            <sz val="9"/>
            <color indexed="81"/>
            <rFont val="Tahoma"/>
            <family val="2"/>
          </rPr>
          <t>樹田187C</t>
        </r>
      </text>
    </comment>
    <comment ref="E175" authorId="0">
      <text>
        <r>
          <rPr>
            <b/>
            <sz val="9"/>
            <color indexed="81"/>
            <rFont val="Tahoma"/>
            <family val="2"/>
          </rPr>
          <t>樹田54-27(5元包4)
樹田147B-21-24.5(5元包3)
樹田152B-9-10(5元包2)
樹田41-11-13(5元包2)</t>
        </r>
      </text>
    </comment>
    <comment ref="G175" authorId="0">
      <text>
        <r>
          <rPr>
            <b/>
            <sz val="9"/>
            <color indexed="81"/>
            <rFont val="Tahoma"/>
            <charset val="1"/>
          </rPr>
          <t>樹田54*4(26次)
樹田152B*2(8次)</t>
        </r>
      </text>
    </comment>
    <comment ref="E176" authorId="0">
      <text>
        <r>
          <rPr>
            <b/>
            <sz val="9"/>
            <color indexed="81"/>
            <rFont val="Tahoma"/>
            <family val="2"/>
          </rPr>
          <t>樹田185C-3
樹田69B-17(5元包3)</t>
        </r>
      </text>
    </comment>
    <comment ref="C177" authorId="0">
      <text>
        <r>
          <rPr>
            <b/>
            <sz val="9"/>
            <color indexed="81"/>
            <rFont val="Tahoma"/>
            <family val="2"/>
          </rPr>
          <t>樹田188C</t>
        </r>
      </text>
    </comment>
    <comment ref="E177" authorId="0">
      <text>
        <r>
          <rPr>
            <b/>
            <sz val="9"/>
            <color indexed="81"/>
            <rFont val="Tahoma"/>
            <family val="2"/>
          </rPr>
          <t>樹田116B-48-51.5(5元包7)
田167C-4-5</t>
        </r>
      </text>
    </comment>
    <comment ref="E178" authorId="0">
      <text>
        <r>
          <rPr>
            <b/>
            <sz val="9"/>
            <color indexed="81"/>
            <rFont val="Tahoma"/>
            <family val="2"/>
          </rPr>
          <t>樹田34-53-54(5元包7)
樹田152B-11(5元包2)
樹田2-13(5元包)
樹田127B-28-32(5元包4)
樹田185C-4</t>
        </r>
      </text>
    </comment>
    <comment ref="E179" authorId="0">
      <text>
        <r>
          <rPr>
            <b/>
            <sz val="9"/>
            <color indexed="81"/>
            <rFont val="Tahoma"/>
            <family val="2"/>
          </rPr>
          <t>樹田19-14-15(5元包2)
樹田54-28(5元包4)
樹田182C-11-13.5(5元包)
樹田174C-5-6</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5.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<sst xmlns="http://schemas.openxmlformats.org/spreadsheetml/2006/main" count="937" uniqueCount="532">
  <si>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</si>
  <si>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</si>
  <si>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</si>
  <si>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</si>
  <si>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</si>
  <si>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</si>
  <si>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</si>
  <si>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</si>
  <si>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</si>
  <si>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</si>
  <si>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</si>
  <si>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</si>
  <si>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</si>
  <si>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</si>
  <si>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</si>
  <si>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</si>
  <si>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</si>
  <si>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</si>
  <si>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</si>
  <si>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</si>
  <si>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</si>
  <si>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</si>
  <si>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</si>
  <si>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</si>
  <si>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</si>
  <si>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</si>
  <si>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</si>
  <si>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</si>
  <si>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</si>
  <si>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</si>
  <si>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</si>
  <si>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</si>
  <si>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</si>
  <si>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</si>
  <si>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</si>
  <si>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</si>
  <si>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</si>
  <si>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</si>
  <si>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</si>
  <si>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</si>
  <si>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</si>
  <si>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</si>
  <si>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</si>
  <si>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</si>
  <si>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</si>
  <si>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</si>
  <si>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</si>
  <si>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</si>
  <si>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</si>
  <si>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</si>
  <si>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</si>
  <si>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</si>
  <si>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</si>
  <si>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</si>
  <si>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</si>
  <si>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</si>
  <si>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</si>
  <si>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</si>
  <si>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</si>
  <si>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</si>
  <si>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</si>
  <si>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</si>
  <si>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</si>
  <si>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</si>
  <si>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</si>
  <si>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</si>
  <si>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</si>
  <si>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</si>
  <si>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</si>
  <si>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</si>
  <si>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</si>
  <si>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</si>
  <si>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</si>
  <si>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</si>
  <si>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</si>
  <si>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</si>
  <si>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</si>
  <si>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</si>
  <si>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</si>
  <si>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</si>
  <si>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</si>
  <si>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</si>
  <si>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</si>
  <si>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</si>
  <si>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</si>
  <si>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</si>
  <si>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</si>
  <si>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</si>
  <si>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</si>
  <si>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</si>
  <si>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</si>
  <si>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</si>
  <si>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</si>
  <si>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</si>
  <si>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</si>
  <si>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</si>
  <si>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</si>
  <si>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</si>
  <si>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</si>
  <si>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</si>
  <si>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</si>
  <si>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</si>
  <si>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</si>
  <si>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</si>
  <si>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</si>
  <si>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</si>
  <si>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</si>
  <si>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</si>
  <si>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</si>
  <si>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</si>
  <si>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</si>
  <si>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</si>
  <si>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</si>
  <si>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</si>
  <si>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</si>
  <si>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</si>
  <si>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</si>
  <si>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</si>
  <si>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</si>
  <si>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</si>
  <si>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</si>
  <si>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</si>
  <si>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</si>
  <si>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</si>
  <si>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</si>
  <si>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</si>
  <si>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</si>
  <si>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</si>
  <si>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</si>
  <si>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</si>
  <si>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</si>
  <si>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</si>
  <si>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</si>
  <si>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</si>
  <si>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</si>
  <si>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</si>
  <si>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</si>
  <si>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</si>
  <si>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</si>
  <si>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</si>
  <si>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</si>
  <si>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</si>
  <si>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</si>
  <si>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</si>
  <si>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</si>
  <si>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</si>
  <si>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</si>
  <si>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</si>
  <si>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</si>
  <si>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</si>
  <si>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</si>
  <si>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</si>
  <si>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</si>
  <si>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</si>
  <si>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</si>
  <si>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</si>
  <si>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</si>
  <si>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</si>
  <si>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</si>
  <si>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</si>
  <si>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</si>
  <si>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</si>
  <si>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</si>
  <si>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</si>
  <si>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</si>
  <si>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</si>
  <si>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</si>
  <si>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</si>
  <si>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</si>
  <si>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</si>
  <si>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</si>
  <si>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</si>
  <si>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</si>
  <si>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</si>
  <si>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</si>
  <si>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</si>
  <si>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</si>
  <si>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</si>
  <si>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</si>
  <si>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</si>
  <si>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</si>
  <si>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</si>
  <si>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</si>
  <si>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</si>
  <si>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</si>
  <si>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</si>
  <si>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</si>
  <si>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</si>
  <si>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</si>
  <si>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</si>
  <si>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</si>
  <si>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</si>
  <si>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</si>
  <si>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</si>
  <si>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</si>
  <si>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</si>
  <si>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</si>
  <si>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</si>
  <si>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</si>
  <si>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</si>
  <si>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</si>
  <si>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</si>
  <si>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</si>
  <si>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</si>
  <si>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</si>
  <si>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</si>
  <si>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</si>
  <si>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</si>
  <si>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</si>
  <si>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</si>
  <si>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</si>
  <si>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</si>
  <si>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</si>
  <si>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</si>
  <si>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</si>
  <si>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</si>
  <si>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</si>
  <si>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</si>
  <si>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</si>
  <si>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</si>
  <si>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</si>
  <si>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</si>
  <si>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</si>
  <si>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</si>
  <si>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</si>
  <si>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</si>
  <si>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</si>
  <si>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</si>
  <si>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</si>
  <si>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</si>
  <si>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</si>
  <si>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</si>
  <si>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</si>
  <si>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</si>
  <si>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</si>
  <si>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</si>
  <si>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</si>
  <si>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</si>
  <si>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</si>
  <si>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</si>
  <si>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</si>
  <si>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</si>
  <si>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</si>
  <si>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</si>
  <si>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</si>
  <si>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</si>
  <si>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</si>
  <si>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</si>
  <si>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</si>
  <si>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</si>
  <si>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</si>
  <si>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</si>
  <si>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</si>
  <si>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</si>
  <si>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</si>
  <si>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</si>
  <si>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</si>
  <si>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</si>
  <si>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</si>
  <si>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</si>
  <si>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</si>
  <si>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</si>
  <si>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</si>
  <si>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</si>
  <si>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</si>
  <si>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</si>
  <si>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</si>
  <si>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</si>
  <si>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</si>
  <si>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</si>
  <si>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</si>
  <si>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</si>
  <si>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</si>
  <si>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</si>
  <si>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</si>
  <si>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</si>
  <si>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</si>
  <si>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</si>
  <si>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</si>
  <si>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</si>
  <si>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</si>
  <si>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</si>
  <si>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</si>
  <si>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</si>
  <si>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</si>
  <si>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</si>
  <si>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</si>
  <si>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</si>
  <si>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</si>
  <si>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</si>
  <si>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</si>
  <si>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</si>
  <si>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</si>
  <si>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</si>
  <si>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</si>
  <si>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</si>
  <si>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</si>
  <si>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</si>
  <si>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</si>
  <si>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</si>
  <si>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</si>
  <si>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</si>
  <si>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</si>
  <si>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</si>
  <si>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</si>
  <si>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</si>
  <si>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</si>
  <si>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</si>
  <si>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</si>
  <si>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</si>
  <si>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</si>
  <si>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</si>
  <si>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</si>
  <si>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</si>
  <si>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</si>
  <si>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</si>
  <si>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</si>
  <si>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</si>
  <si>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</si>
  <si>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</si>
  <si>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</si>
  <si>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</si>
  <si>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</si>
  <si>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</si>
  <si>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</si>
  <si>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</si>
  <si>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</si>
  <si>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</si>
  <si>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</si>
  <si>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</si>
  <si>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</si>
  <si>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</si>
  <si>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</si>
  <si>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</si>
  <si>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</si>
  <si>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</si>
  <si>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</si>
  <si>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</si>
  <si>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</si>
  <si>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</si>
  <si>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</si>
  <si>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</si>
  <si>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</si>
  <si>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</si>
  <si>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</si>
  <si>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</si>
  <si>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</si>
  <si>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</si>
  <si>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</si>
  <si>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</si>
  <si>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</si>
  <si>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</si>
  <si>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</si>
  <si>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</si>
  <si>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</si>
  <si>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</si>
  <si>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</si>
  <si>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</si>
  <si>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</si>
  <si>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</si>
  <si>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</si>
  <si>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</si>
  <si>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</si>
  <si>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</si>
  <si>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</si>
  <si>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</si>
  <si>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</si>
  <si>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</si>
  <si>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</si>
  <si>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</si>
  <si>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</si>
  <si>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</si>
  <si>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</si>
  <si>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</si>
  <si>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</si>
  <si>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</si>
  <si>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</si>
  <si>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</si>
  <si>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</si>
  <si>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</si>
  <si>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</si>
  <si>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</si>
  <si>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</si>
  <si>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</si>
  <si>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</si>
  <si>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</si>
  <si>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</si>
  <si>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</si>
  <si>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</si>
  <si>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</si>
  <si>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</si>
  <si>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</si>
  <si>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</si>
  <si>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</si>
  <si>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</si>
  <si>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</si>
  <si>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</si>
  <si>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</si>
  <si>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</si>
  <si>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</si>
  <si>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</si>
  <si>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</si>
  <si>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</si>
  <si>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</si>
  <si>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</si>
  <si>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</si>
  <si>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</si>
  <si>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</si>
  <si>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</si>
  <si>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</si>
  <si>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</si>
  <si>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</si>
  <si>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</si>
  <si>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</si>
  <si>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</si>
  <si>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</si>
  <si>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</si>
  <si>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樹田5元包</t>
  </si>
  <si>
    <t>廈崗5元包</t>
  </si>
  <si>
    <t>烏沙1元</t>
  </si>
  <si>
    <t>廈崗1元</t>
  </si>
  <si>
    <t>機4待改</t>
  </si>
  <si>
    <t>進水流量計+沒2xTDS針</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</si>
  <si>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</si>
  <si>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</si>
  <si>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</si>
  <si>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</si>
  <si>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</si>
  <si>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</si>
  <si>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</si>
  <si>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</si>
  <si>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</si>
  <si>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</si>
  <si>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</si>
  <si>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</si>
  <si>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</si>
  <si>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</si>
  <si>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</si>
  <si>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</si>
  <si>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</si>
  <si>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</si>
  <si>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</si>
  <si>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</si>
  <si>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MQTT關閥送太多次重覆</t>
  </si>
  <si>
    <t>回頭桶</t>
  </si>
  <si>
    <t>回頭人</t>
  </si>
  <si>
    <t>桶次</t>
  </si>
  <si>
    <t>桶/人</t>
  </si>
  <si>
    <t>日次</t>
  </si>
  <si>
    <t>人/日</t>
  </si>
  <si>
    <t>桶/日</t>
  </si>
  <si>
    <t>品牌名称 BRAND</t>
  </si>
  <si>
    <t>所属集团 PARENT GROUP</t>
  </si>
  <si>
    <t>客房数2015</t>
  </si>
  <si>
    <t>门店数 HOTELS</t>
  </si>
  <si>
    <t>平均</t>
  </si>
  <si>
    <t>如家酒店</t>
  </si>
  <si>
    <t>如家酒店集团</t>
  </si>
  <si>
    <t>7天酒店</t>
  </si>
  <si>
    <t>铂涛酒店集团</t>
  </si>
  <si>
    <t>汉庭酒店</t>
  </si>
  <si>
    <t>华住酒店集团</t>
  </si>
  <si>
    <t>锦江之星</t>
  </si>
  <si>
    <t>锦江国际酒店集团</t>
  </si>
  <si>
    <t>格林豪泰</t>
  </si>
  <si>
    <t>格林豪泰酒店集团</t>
  </si>
  <si>
    <t>莫泰酒店</t>
  </si>
  <si>
    <t>維也納</t>
  </si>
  <si>
    <t>城市便捷</t>
  </si>
  <si>
    <t>东呈酒店集团</t>
  </si>
  <si>
    <t>尚客优</t>
  </si>
  <si>
    <t>尚客优酒店</t>
  </si>
  <si>
    <t>锦江酒店</t>
  </si>
  <si>
    <t>99旅馆连锁</t>
  </si>
  <si>
    <t>玖玖旅馆</t>
  </si>
  <si>
    <t>布丁酒店</t>
  </si>
  <si>
    <t>杭州住友酒店</t>
  </si>
  <si>
    <t>全季酒店</t>
  </si>
  <si>
    <t>银座佳驿</t>
  </si>
  <si>
    <t>银座旅游集团</t>
  </si>
  <si>
    <t>都市118</t>
  </si>
  <si>
    <t>星辉盈联酒店</t>
  </si>
  <si>
    <t>海友酒店</t>
  </si>
  <si>
    <t>首旅建國</t>
  </si>
  <si>
    <t>金陵飯店</t>
  </si>
  <si>
    <t>易佰连锁</t>
  </si>
  <si>
    <t>逸柏酒店集团</t>
  </si>
  <si>
    <t>格林联盟</t>
  </si>
  <si>
    <t>碧桂園鳳凰</t>
  </si>
  <si>
    <t>星程酒店</t>
  </si>
  <si>
    <t>驿家365</t>
  </si>
  <si>
    <t>石家庄国大酒店</t>
  </si>
  <si>
    <t>金广快捷</t>
  </si>
  <si>
    <t>八方快捷</t>
  </si>
  <si>
    <t>八方连锁酒店</t>
  </si>
  <si>
    <t>百时快捷</t>
  </si>
  <si>
    <t>禧龙宾馆</t>
  </si>
  <si>
    <t>锐思特</t>
  </si>
  <si>
    <t>尚一特</t>
  </si>
  <si>
    <t>尚一特酒店</t>
  </si>
  <si>
    <t>城市之家</t>
  </si>
  <si>
    <t>瑞景商旅集团</t>
  </si>
  <si>
    <t>中州快捷</t>
  </si>
  <si>
    <t>中州国际集团</t>
  </si>
  <si>
    <t>精通酒店</t>
  </si>
  <si>
    <t>精通连锁酒店</t>
  </si>
  <si>
    <t>方圆快捷</t>
  </si>
  <si>
    <t>方圆酒店</t>
  </si>
  <si>
    <t>美宜家</t>
  </si>
  <si>
    <t>美宜家酒店</t>
  </si>
  <si>
    <t>凯宾酒店</t>
  </si>
  <si>
    <t>今天连锁</t>
  </si>
  <si>
    <t>今天酒店集团</t>
  </si>
  <si>
    <t>雅舍连锁</t>
  </si>
  <si>
    <t>雅舍酒店</t>
  </si>
  <si>
    <t>樹田新人</t>
  </si>
  <si>
    <t>回頭去重</t>
  </si>
  <si>
    <t>5元1包</t>
  </si>
  <si>
    <t>5元2包</t>
  </si>
  <si>
    <t>5元3包</t>
  </si>
  <si>
    <t>A</t>
  </si>
  <si>
    <t>B</t>
  </si>
  <si>
    <t>C</t>
  </si>
  <si>
    <t>易拉寶</t>
  </si>
  <si>
    <t>YLB-001</t>
  </si>
  <si>
    <t>YLB-002</t>
  </si>
  <si>
    <t>YLB-004</t>
  </si>
  <si>
    <t>YLB-001-2</t>
  </si>
  <si>
    <t>雁田新人</t>
  </si>
  <si>
    <t>橫瀝藥房,犬眠嶺,商品城,石排,惠州,蔡住家特產店,常平叔餐廳,藥房介紹</t>
  </si>
  <si>
    <t>總升數</t>
  </si>
  <si>
    <t>總加侖</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</si>
</sst>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30">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7">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xf numFmtId="14" fontId="4" fillId="29" borderId="0" xfId="0" applyNumberFormat="1" applyFont="1" applyFill="1"/>
    <xf numFmtId="1" fontId="0" fillId="0" borderId="0" xfId="0" applyNumberFormat="1" applyAlignment="1">
      <alignment horizontal="center"/>
    </xf>
    <xf numFmtId="2" fontId="0" fillId="0" borderId="0" xfId="0" applyNumberFormat="1" applyAlignment="1">
      <alignment horizontal="center"/>
    </xf>
    <xf numFmtId="166" fontId="0" fillId="0" borderId="0" xfId="0" applyNumberFormat="1" applyAlignment="1">
      <alignment horizontal="center"/>
    </xf>
    <xf numFmtId="0" fontId="0" fillId="0" borderId="0" xfId="0" applyAlignment="1">
      <alignment horizontal="left"/>
    </xf>
    <xf numFmtId="14" fontId="4" fillId="30" borderId="0" xfId="0" applyNumberFormat="1" applyFont="1" applyFill="1"/>
    <xf numFmtId="0" fontId="0" fillId="30" borderId="0" xfId="0" applyFill="1"/>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3"/>
  <sheetViews>
    <sheetView workbookViewId="0">
      <pane ySplit="1" topLeftCell="A2" activePane="bottomLeft" state="frozen"/>
      <selection pane="bottomLeft" activeCell="J13" sqref="J13"/>
    </sheetView>
  </sheetViews>
  <sheetFormatPr defaultRowHeight="14.25"/>
  <cols>
    <col min="1" max="3" width="9" style="5"/>
    <col min="4" max="4" width="11.25" style="5" customWidth="1"/>
    <col min="6" max="6" width="11.875" bestFit="1" customWidth="1"/>
    <col min="10" max="10" width="16.875" customWidth="1"/>
  </cols>
  <sheetData>
    <row r="1" spans="1:9">
      <c r="A1" s="5" t="s">
        <v>365</v>
      </c>
      <c r="B1" s="5" t="s">
        <v>366</v>
      </c>
      <c r="C1" s="5" t="s">
        <v>367</v>
      </c>
      <c r="D1" s="5" t="s">
        <v>523</v>
      </c>
      <c r="E1" s="5" t="s">
        <v>369</v>
      </c>
      <c r="F1" s="5" t="s">
        <v>1</v>
      </c>
      <c r="G1" s="5" t="s">
        <v>368</v>
      </c>
      <c r="H1" s="5" t="s">
        <v>3</v>
      </c>
      <c r="I1" s="5" t="s">
        <v>370</v>
      </c>
    </row>
    <row r="2" spans="1:9">
      <c r="A2" s="5">
        <v>1</v>
      </c>
      <c r="C2" s="5">
        <v>1</v>
      </c>
      <c r="E2">
        <f>F2/F$2</f>
        <v>1</v>
      </c>
      <c r="F2">
        <v>0.4</v>
      </c>
      <c r="G2">
        <v>1</v>
      </c>
      <c r="H2">
        <f>F2*G2</f>
        <v>0.4</v>
      </c>
    </row>
    <row r="3" spans="1:9">
      <c r="A3" s="46">
        <v>3</v>
      </c>
      <c r="B3" s="46">
        <v>2</v>
      </c>
      <c r="C3" s="46"/>
      <c r="D3" s="64" t="s">
        <v>524</v>
      </c>
      <c r="E3">
        <f>F3/F$2</f>
        <v>0.74999999999999989</v>
      </c>
      <c r="F3">
        <v>0.3</v>
      </c>
      <c r="G3">
        <v>3</v>
      </c>
      <c r="H3">
        <f t="shared" ref="H3:H7" si="0">F3*G3</f>
        <v>0.89999999999999991</v>
      </c>
    </row>
    <row r="4" spans="1:9">
      <c r="A4" s="5">
        <v>3</v>
      </c>
      <c r="B4" s="5">
        <v>4</v>
      </c>
      <c r="D4" s="64" t="s">
        <v>527</v>
      </c>
      <c r="E4">
        <f>F4/F$2</f>
        <v>0.65</v>
      </c>
      <c r="F4">
        <v>0.26</v>
      </c>
      <c r="G4">
        <v>5</v>
      </c>
      <c r="H4">
        <f t="shared" si="0"/>
        <v>1.3</v>
      </c>
    </row>
    <row r="5" spans="1:9">
      <c r="A5" s="5">
        <v>4</v>
      </c>
      <c r="C5" s="5">
        <v>2</v>
      </c>
      <c r="D5" s="64"/>
      <c r="E5">
        <f t="shared" ref="E5:E7" si="1">F5/F$2</f>
        <v>0.57499999999999996</v>
      </c>
      <c r="F5">
        <v>0.23</v>
      </c>
      <c r="G5">
        <v>50</v>
      </c>
      <c r="H5">
        <f t="shared" si="0"/>
        <v>11.5</v>
      </c>
      <c r="I5" s="49">
        <f>H5/3</f>
        <v>3.8333333333333335</v>
      </c>
    </row>
    <row r="6" spans="1:9">
      <c r="A6" s="5">
        <v>5</v>
      </c>
      <c r="B6" s="5">
        <v>3</v>
      </c>
      <c r="D6" s="64" t="s">
        <v>525</v>
      </c>
      <c r="E6">
        <f t="shared" si="1"/>
        <v>0.52499999999999991</v>
      </c>
      <c r="F6">
        <v>0.21</v>
      </c>
      <c r="G6">
        <v>100</v>
      </c>
      <c r="H6">
        <f t="shared" si="0"/>
        <v>21</v>
      </c>
      <c r="I6" s="49">
        <f>H6/6</f>
        <v>3.5</v>
      </c>
    </row>
    <row r="7" spans="1:9">
      <c r="A7" s="5">
        <v>6</v>
      </c>
      <c r="C7" s="5">
        <v>3</v>
      </c>
      <c r="D7" s="64"/>
      <c r="E7">
        <f t="shared" si="1"/>
        <v>0.47499999999999998</v>
      </c>
      <c r="F7">
        <v>0.19</v>
      </c>
      <c r="G7">
        <v>200</v>
      </c>
      <c r="H7">
        <f t="shared" si="0"/>
        <v>38</v>
      </c>
      <c r="I7" s="49">
        <f>H7/11</f>
        <v>3.4545454545454546</v>
      </c>
    </row>
    <row r="8" spans="1:9">
      <c r="A8" s="5">
        <v>7</v>
      </c>
      <c r="C8" s="5">
        <v>4</v>
      </c>
      <c r="D8" s="64"/>
    </row>
    <row r="9" spans="1:9">
      <c r="A9" s="5">
        <v>8</v>
      </c>
      <c r="C9" s="5">
        <v>5</v>
      </c>
      <c r="D9" s="64"/>
    </row>
    <row r="10" spans="1:9">
      <c r="A10" s="5">
        <v>25</v>
      </c>
      <c r="B10" s="5">
        <v>9</v>
      </c>
      <c r="D10" s="64" t="s">
        <v>526</v>
      </c>
    </row>
    <row r="12" spans="1:9">
      <c r="A12"/>
      <c r="B12"/>
      <c r="C12"/>
    </row>
    <row r="13" spans="1:9">
      <c r="A13"/>
      <c r="B13"/>
      <c r="C13"/>
    </row>
    <row r="14" spans="1:9">
      <c r="A14"/>
      <c r="B14"/>
      <c r="C14"/>
    </row>
    <row r="15" spans="1:9">
      <c r="A15"/>
      <c r="B15"/>
      <c r="C15"/>
    </row>
    <row r="16" spans="1:9">
      <c r="A16"/>
      <c r="B16"/>
      <c r="C16"/>
    </row>
    <row r="17" spans="1:8">
      <c r="A17"/>
      <c r="B17"/>
      <c r="C17"/>
    </row>
    <row r="18" spans="1:8">
      <c r="A18" t="s">
        <v>375</v>
      </c>
    </row>
    <row r="19" spans="1:8">
      <c r="A19">
        <f>37*40*15</f>
        <v>22200</v>
      </c>
    </row>
    <row r="20" spans="1:8">
      <c r="A20">
        <f>37*18*12</f>
        <v>7992</v>
      </c>
    </row>
    <row r="21" spans="1:8">
      <c r="A21" t="s">
        <v>398</v>
      </c>
    </row>
    <row r="22" spans="1:8">
      <c r="B22" t="s">
        <v>399</v>
      </c>
      <c r="E22" s="48"/>
      <c r="H22" s="48"/>
    </row>
    <row r="23" spans="1:8">
      <c r="E23" s="48"/>
      <c r="H23" s="48"/>
    </row>
    <row r="24" spans="1:8">
      <c r="E24" s="48"/>
      <c r="H24" s="48"/>
    </row>
    <row r="25" spans="1:8">
      <c r="E25" s="48"/>
      <c r="H25" s="48"/>
    </row>
    <row r="26" spans="1:8">
      <c r="E26" s="48"/>
      <c r="H26" s="48"/>
    </row>
    <row r="27" spans="1:8">
      <c r="B27" s="5" t="s">
        <v>400</v>
      </c>
      <c r="C27" s="5" t="s">
        <v>401</v>
      </c>
      <c r="D27" s="5" t="s">
        <v>402</v>
      </c>
      <c r="E27" t="s">
        <v>403</v>
      </c>
      <c r="F27" t="s">
        <v>405</v>
      </c>
      <c r="G27" t="s">
        <v>406</v>
      </c>
    </row>
    <row r="28" spans="1:8">
      <c r="E28" t="s">
        <v>404</v>
      </c>
    </row>
    <row r="29" spans="1:8">
      <c r="B29" s="5" t="s">
        <v>407</v>
      </c>
      <c r="C29" s="52">
        <v>42862</v>
      </c>
      <c r="D29" s="5">
        <v>100</v>
      </c>
      <c r="E29">
        <v>10</v>
      </c>
      <c r="F29" t="s">
        <v>408</v>
      </c>
      <c r="G29" s="53">
        <v>42739</v>
      </c>
    </row>
    <row r="30" spans="1:8">
      <c r="B30" s="5" t="s">
        <v>409</v>
      </c>
      <c r="C30" s="52">
        <v>42862</v>
      </c>
      <c r="D30" s="5">
        <v>100</v>
      </c>
      <c r="E30">
        <v>19</v>
      </c>
      <c r="F30" t="s">
        <v>410</v>
      </c>
      <c r="G30" s="53">
        <v>42739</v>
      </c>
    </row>
    <row r="31" spans="1:8">
      <c r="B31" s="5" t="s">
        <v>411</v>
      </c>
      <c r="C31" s="52">
        <v>42862</v>
      </c>
      <c r="D31" s="5">
        <v>100</v>
      </c>
      <c r="E31">
        <v>35</v>
      </c>
      <c r="F31" t="s">
        <v>412</v>
      </c>
      <c r="G31" s="53">
        <v>42798</v>
      </c>
    </row>
    <row r="32" spans="1:8">
      <c r="B32" s="5" t="s">
        <v>413</v>
      </c>
      <c r="C32" s="5" t="s">
        <v>414</v>
      </c>
      <c r="D32" s="5">
        <v>100</v>
      </c>
      <c r="E32">
        <v>50</v>
      </c>
      <c r="F32" t="s">
        <v>415</v>
      </c>
      <c r="G32" s="53">
        <v>42798</v>
      </c>
    </row>
    <row r="34" spans="1:8">
      <c r="B34" s="54" t="s">
        <v>416</v>
      </c>
    </row>
    <row r="35" spans="1:8">
      <c r="E35" s="48"/>
      <c r="H35" s="48"/>
    </row>
    <row r="36" spans="1:8">
      <c r="E36" s="48"/>
      <c r="H36" s="48"/>
    </row>
    <row r="37" spans="1:8">
      <c r="E37" s="48"/>
      <c r="H37" s="48"/>
    </row>
    <row r="38" spans="1:8">
      <c r="E38" s="48"/>
      <c r="H38" s="48"/>
    </row>
    <row r="39" spans="1:8">
      <c r="E39" s="48"/>
      <c r="H39" s="48"/>
    </row>
    <row r="40" spans="1:8">
      <c r="E40" s="48"/>
      <c r="H40" s="48"/>
    </row>
    <row r="41" spans="1:8">
      <c r="E41" s="48"/>
      <c r="H41" s="48"/>
    </row>
    <row r="42" spans="1:8">
      <c r="E42" s="48"/>
      <c r="H42" s="48"/>
    </row>
    <row r="43" spans="1:8">
      <c r="E43" s="48"/>
      <c r="H43" s="48"/>
    </row>
    <row r="44" spans="1:8">
      <c r="E44" s="48"/>
      <c r="H44" s="48"/>
    </row>
    <row r="45" spans="1:8">
      <c r="E45" s="48"/>
      <c r="H45" s="48"/>
    </row>
    <row r="46" spans="1:8">
      <c r="A46" s="5">
        <f>11*3.78*0.66</f>
        <v>27.442800000000002</v>
      </c>
      <c r="E46" s="48"/>
      <c r="H46" s="48"/>
    </row>
    <row r="47" spans="1:8">
      <c r="E47" s="48"/>
      <c r="H47" s="48"/>
    </row>
    <row r="48" spans="1:8">
      <c r="E48" s="48"/>
      <c r="H48" s="48"/>
    </row>
    <row r="49" spans="5:8">
      <c r="E49" s="48"/>
      <c r="H49" s="48"/>
    </row>
    <row r="50" spans="5:8">
      <c r="E50" s="48"/>
      <c r="H50" s="48"/>
    </row>
    <row r="51" spans="5:8">
      <c r="E51" s="48"/>
      <c r="H51" s="48"/>
    </row>
    <row r="52" spans="5:8">
      <c r="E52" s="48"/>
      <c r="H52" s="48"/>
    </row>
    <row r="53" spans="5:8">
      <c r="E53" s="48"/>
      <c r="H53" s="48"/>
    </row>
    <row r="54" spans="5:8">
      <c r="E54" s="48"/>
      <c r="H54" s="48"/>
    </row>
    <row r="55" spans="5:8">
      <c r="E55" s="48"/>
      <c r="H55" s="48"/>
    </row>
    <row r="56" spans="5:8">
      <c r="E56" s="48"/>
      <c r="H56" s="48"/>
    </row>
    <row r="57" spans="5:8">
      <c r="E57" s="48"/>
      <c r="H57" s="48"/>
    </row>
    <row r="58" spans="5:8">
      <c r="E58" s="48"/>
      <c r="H58" s="48"/>
    </row>
    <row r="59" spans="5:8">
      <c r="E59" s="48"/>
      <c r="H59" s="48"/>
    </row>
    <row r="60" spans="5:8">
      <c r="E60" s="48"/>
      <c r="H60" s="48"/>
    </row>
    <row r="61" spans="5:8">
      <c r="E61" s="48"/>
      <c r="H61" s="48"/>
    </row>
    <row r="62" spans="5:8">
      <c r="E62" s="48"/>
      <c r="H62" s="48"/>
    </row>
    <row r="63" spans="5:8">
      <c r="E63" s="48"/>
      <c r="H63" s="48"/>
    </row>
    <row r="64" spans="5:8">
      <c r="E64" s="48"/>
      <c r="H64" s="48"/>
    </row>
    <row r="65" spans="2:8">
      <c r="E65" s="48"/>
      <c r="H65" s="48"/>
    </row>
    <row r="66" spans="2:8">
      <c r="B66" s="59"/>
      <c r="E66" s="48"/>
      <c r="H66" s="48"/>
    </row>
    <row r="67" spans="2:8">
      <c r="B67" s="59"/>
      <c r="E67" s="48"/>
      <c r="H67" s="48"/>
    </row>
    <row r="68" spans="2:8">
      <c r="E68" s="48"/>
      <c r="H68" s="48"/>
    </row>
    <row r="69" spans="2:8">
      <c r="E69" s="48"/>
      <c r="H69" s="48"/>
    </row>
    <row r="70" spans="2:8">
      <c r="E70" s="48"/>
      <c r="H70" s="48"/>
    </row>
    <row r="71" spans="2:8">
      <c r="E71" s="48"/>
      <c r="H71" s="48"/>
    </row>
    <row r="72" spans="2:8">
      <c r="E72" s="48"/>
      <c r="H72" s="48"/>
    </row>
    <row r="73" spans="2:8">
      <c r="E73" s="48"/>
      <c r="H73" s="48"/>
    </row>
    <row r="74" spans="2:8">
      <c r="E74" s="48"/>
      <c r="H74" s="48"/>
    </row>
    <row r="75" spans="2:8">
      <c r="E75" s="48"/>
      <c r="H75" s="48"/>
    </row>
    <row r="76" spans="2:8">
      <c r="E76" s="48"/>
      <c r="H76" s="48"/>
    </row>
    <row r="77" spans="2:8">
      <c r="E77" s="48"/>
      <c r="H77" s="48"/>
    </row>
    <row r="78" spans="2:8">
      <c r="E78" s="48"/>
      <c r="H78" s="48"/>
    </row>
    <row r="79" spans="2:8">
      <c r="E79" s="48"/>
      <c r="H79" s="48"/>
    </row>
    <row r="80" spans="2:8">
      <c r="E80" s="48"/>
      <c r="H80" s="48"/>
    </row>
    <row r="81" spans="5:8">
      <c r="E81" s="48"/>
      <c r="H81" s="48"/>
    </row>
    <row r="82" spans="5:8">
      <c r="E82" s="48"/>
      <c r="H82" s="48"/>
    </row>
    <row r="83" spans="5:8">
      <c r="E83" s="48"/>
      <c r="H83" s="48"/>
    </row>
    <row r="84" spans="5:8">
      <c r="E84" s="48"/>
      <c r="H84" s="48"/>
    </row>
    <row r="85" spans="5:8">
      <c r="E85" s="48"/>
      <c r="H85" s="48"/>
    </row>
    <row r="86" spans="5:8">
      <c r="E86" s="48"/>
      <c r="H86" s="48"/>
    </row>
    <row r="87" spans="5:8">
      <c r="E87" s="48"/>
      <c r="H87" s="48"/>
    </row>
    <row r="88" spans="5:8">
      <c r="E88" s="48"/>
      <c r="H88" s="48"/>
    </row>
    <row r="89" spans="5:8">
      <c r="E89" s="48"/>
      <c r="H89" s="48"/>
    </row>
    <row r="90" spans="5:8">
      <c r="E90" s="48"/>
      <c r="H90" s="48"/>
    </row>
    <row r="91" spans="5:8">
      <c r="E91" s="48"/>
      <c r="H91" s="48"/>
    </row>
    <row r="92" spans="5:8">
      <c r="E92" s="48"/>
      <c r="H92" s="48"/>
    </row>
    <row r="93" spans="5:8">
      <c r="E93" s="48"/>
      <c r="H93" s="48"/>
    </row>
    <row r="94" spans="5:8">
      <c r="E94" s="48"/>
      <c r="H94" s="48"/>
    </row>
    <row r="95" spans="5:8">
      <c r="E95" s="48"/>
      <c r="H95" s="48"/>
    </row>
    <row r="96" spans="5:8">
      <c r="E96" s="48"/>
      <c r="H96" s="48"/>
    </row>
    <row r="97" spans="5:8">
      <c r="E97" s="48"/>
      <c r="H97" s="48"/>
    </row>
    <row r="98" spans="5:8">
      <c r="E98" s="48"/>
      <c r="H98" s="48"/>
    </row>
    <row r="99" spans="5:8">
      <c r="E99" s="48"/>
      <c r="H99" s="48"/>
    </row>
    <row r="100" spans="5:8">
      <c r="E100" s="48"/>
      <c r="H100" s="48"/>
    </row>
    <row r="101" spans="5:8">
      <c r="E101" s="48"/>
      <c r="H101" s="48"/>
    </row>
    <row r="102" spans="5:8">
      <c r="E102" s="48"/>
      <c r="H102" s="48"/>
    </row>
    <row r="103" spans="5:8">
      <c r="E103" s="48"/>
      <c r="H103" s="48"/>
    </row>
    <row r="104" spans="5:8">
      <c r="E104" s="48"/>
      <c r="H104" s="48"/>
    </row>
    <row r="105" spans="5:8">
      <c r="E105" s="48"/>
      <c r="H105" s="48"/>
    </row>
    <row r="106" spans="5:8">
      <c r="E106" s="48"/>
      <c r="H106" s="48"/>
    </row>
    <row r="107" spans="5:8">
      <c r="E107" s="48"/>
      <c r="H107" s="48"/>
    </row>
    <row r="108" spans="5:8">
      <c r="E108" s="48"/>
      <c r="H108" s="48"/>
    </row>
    <row r="109" spans="5:8">
      <c r="E109" s="48"/>
      <c r="H109" s="48"/>
    </row>
    <row r="110" spans="5:8">
      <c r="E110" s="48"/>
      <c r="H110" s="48"/>
    </row>
    <row r="111" spans="5:8">
      <c r="E111" s="48"/>
      <c r="H111" s="48"/>
    </row>
    <row r="112" spans="5:8">
      <c r="E112" s="48"/>
      <c r="H112" s="48"/>
    </row>
    <row r="113" spans="5:8">
      <c r="E113" s="48"/>
      <c r="H113" s="48"/>
    </row>
    <row r="114" spans="5:8">
      <c r="E114" s="48"/>
      <c r="H114" s="48"/>
    </row>
    <row r="115" spans="5:8">
      <c r="E115" s="48"/>
      <c r="H115" s="48"/>
    </row>
    <row r="116" spans="5:8">
      <c r="E116" s="48"/>
      <c r="H116" s="48"/>
    </row>
    <row r="117" spans="5:8">
      <c r="E117" s="48"/>
      <c r="H117" s="48"/>
    </row>
    <row r="118" spans="5:8">
      <c r="E118" s="48"/>
      <c r="H118" s="48"/>
    </row>
    <row r="119" spans="5:8">
      <c r="E119" s="48"/>
      <c r="H119" s="48"/>
    </row>
    <row r="120" spans="5:8">
      <c r="E120" s="48"/>
      <c r="H120" s="48"/>
    </row>
    <row r="121" spans="5:8">
      <c r="E121" s="48"/>
      <c r="H121" s="48"/>
    </row>
    <row r="122" spans="5:8">
      <c r="E122" s="48"/>
      <c r="H122" s="48"/>
    </row>
    <row r="123" spans="5:8">
      <c r="E123" s="48"/>
      <c r="H123" s="48"/>
    </row>
    <row r="124" spans="5:8">
      <c r="E124" s="48"/>
      <c r="H124" s="48"/>
    </row>
    <row r="125" spans="5:8">
      <c r="E125" s="48"/>
      <c r="H125" s="48"/>
    </row>
    <row r="126" spans="5:8">
      <c r="E126" s="48"/>
      <c r="H126" s="48"/>
    </row>
    <row r="127" spans="5:8">
      <c r="E127" s="48"/>
      <c r="H127" s="48"/>
    </row>
    <row r="128" spans="5:8">
      <c r="E128" s="48"/>
      <c r="H128" s="48"/>
    </row>
    <row r="129" spans="1:8">
      <c r="E129" s="48"/>
      <c r="H129" s="48"/>
    </row>
    <row r="130" spans="1:8">
      <c r="E130" s="48"/>
      <c r="H130" s="48"/>
    </row>
    <row r="131" spans="1:8">
      <c r="E131" s="48"/>
      <c r="H131" s="48"/>
    </row>
    <row r="132" spans="1:8">
      <c r="E132" s="48"/>
      <c r="H132" s="48"/>
    </row>
    <row r="133" spans="1:8" s="44" customFormat="1">
      <c r="A133" s="45"/>
      <c r="B133" s="45"/>
      <c r="C133" s="45"/>
      <c r="D133" s="4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J15" sqref="J15"/>
    </sheetView>
  </sheetViews>
  <sheetFormatPr defaultRowHeight="14.25"/>
  <cols>
    <col min="1" max="1" width="2.875" bestFit="1" customWidth="1"/>
    <col min="2" max="2" width="15" bestFit="1" customWidth="1"/>
    <col min="3" max="3" width="22.25" bestFit="1" customWidth="1"/>
    <col min="4" max="4" width="13" bestFit="1" customWidth="1"/>
    <col min="5" max="5" width="14" bestFit="1" customWidth="1"/>
    <col min="6" max="6" width="9" style="5"/>
    <col min="257" max="257" width="2.875" bestFit="1" customWidth="1"/>
    <col min="258" max="258" width="15" bestFit="1" customWidth="1"/>
    <col min="259" max="259" width="22.25" bestFit="1" customWidth="1"/>
    <col min="260" max="260" width="13" bestFit="1" customWidth="1"/>
    <col min="261" max="261" width="14" bestFit="1" customWidth="1"/>
    <col min="513" max="513" width="2.875" bestFit="1" customWidth="1"/>
    <col min="514" max="514" width="15" bestFit="1" customWidth="1"/>
    <col min="515" max="515" width="22.25" bestFit="1" customWidth="1"/>
    <col min="516" max="516" width="13" bestFit="1" customWidth="1"/>
    <col min="517" max="517" width="14" bestFit="1" customWidth="1"/>
    <col min="769" max="769" width="2.875" bestFit="1" customWidth="1"/>
    <col min="770" max="770" width="15" bestFit="1" customWidth="1"/>
    <col min="771" max="771" width="22.25" bestFit="1" customWidth="1"/>
    <col min="772" max="772" width="13" bestFit="1" customWidth="1"/>
    <col min="773" max="773" width="14" bestFit="1" customWidth="1"/>
    <col min="1025" max="1025" width="2.875" bestFit="1" customWidth="1"/>
    <col min="1026" max="1026" width="15" bestFit="1" customWidth="1"/>
    <col min="1027" max="1027" width="22.25" bestFit="1" customWidth="1"/>
    <col min="1028" max="1028" width="13" bestFit="1" customWidth="1"/>
    <col min="1029" max="1029" width="14" bestFit="1" customWidth="1"/>
    <col min="1281" max="1281" width="2.875" bestFit="1" customWidth="1"/>
    <col min="1282" max="1282" width="15" bestFit="1" customWidth="1"/>
    <col min="1283" max="1283" width="22.25" bestFit="1" customWidth="1"/>
    <col min="1284" max="1284" width="13" bestFit="1" customWidth="1"/>
    <col min="1285" max="1285" width="14" bestFit="1" customWidth="1"/>
    <col min="1537" max="1537" width="2.875" bestFit="1" customWidth="1"/>
    <col min="1538" max="1538" width="15" bestFit="1" customWidth="1"/>
    <col min="1539" max="1539" width="22.25" bestFit="1" customWidth="1"/>
    <col min="1540" max="1540" width="13" bestFit="1" customWidth="1"/>
    <col min="1541" max="1541" width="14" bestFit="1" customWidth="1"/>
    <col min="1793" max="1793" width="2.875" bestFit="1" customWidth="1"/>
    <col min="1794" max="1794" width="15" bestFit="1" customWidth="1"/>
    <col min="1795" max="1795" width="22.25" bestFit="1" customWidth="1"/>
    <col min="1796" max="1796" width="13" bestFit="1" customWidth="1"/>
    <col min="1797" max="1797" width="14" bestFit="1" customWidth="1"/>
    <col min="2049" max="2049" width="2.875" bestFit="1" customWidth="1"/>
    <col min="2050" max="2050" width="15" bestFit="1" customWidth="1"/>
    <col min="2051" max="2051" width="22.25" bestFit="1" customWidth="1"/>
    <col min="2052" max="2052" width="13" bestFit="1" customWidth="1"/>
    <col min="2053" max="2053" width="14" bestFit="1" customWidth="1"/>
    <col min="2305" max="2305" width="2.875" bestFit="1" customWidth="1"/>
    <col min="2306" max="2306" width="15" bestFit="1" customWidth="1"/>
    <col min="2307" max="2307" width="22.25" bestFit="1" customWidth="1"/>
    <col min="2308" max="2308" width="13" bestFit="1" customWidth="1"/>
    <col min="2309" max="2309" width="14" bestFit="1" customWidth="1"/>
    <col min="2561" max="2561" width="2.875" bestFit="1" customWidth="1"/>
    <col min="2562" max="2562" width="15" bestFit="1" customWidth="1"/>
    <col min="2563" max="2563" width="22.25" bestFit="1" customWidth="1"/>
    <col min="2564" max="2564" width="13" bestFit="1" customWidth="1"/>
    <col min="2565" max="2565" width="14" bestFit="1" customWidth="1"/>
    <col min="2817" max="2817" width="2.875" bestFit="1" customWidth="1"/>
    <col min="2818" max="2818" width="15" bestFit="1" customWidth="1"/>
    <col min="2819" max="2819" width="22.25" bestFit="1" customWidth="1"/>
    <col min="2820" max="2820" width="13" bestFit="1" customWidth="1"/>
    <col min="2821" max="2821" width="14" bestFit="1" customWidth="1"/>
    <col min="3073" max="3073" width="2.875" bestFit="1" customWidth="1"/>
    <col min="3074" max="3074" width="15" bestFit="1" customWidth="1"/>
    <col min="3075" max="3075" width="22.25" bestFit="1" customWidth="1"/>
    <col min="3076" max="3076" width="13" bestFit="1" customWidth="1"/>
    <col min="3077" max="3077" width="14" bestFit="1" customWidth="1"/>
    <col min="3329" max="3329" width="2.875" bestFit="1" customWidth="1"/>
    <col min="3330" max="3330" width="15" bestFit="1" customWidth="1"/>
    <col min="3331" max="3331" width="22.25" bestFit="1" customWidth="1"/>
    <col min="3332" max="3332" width="13" bestFit="1" customWidth="1"/>
    <col min="3333" max="3333" width="14" bestFit="1" customWidth="1"/>
    <col min="3585" max="3585" width="2.875" bestFit="1" customWidth="1"/>
    <col min="3586" max="3586" width="15" bestFit="1" customWidth="1"/>
    <col min="3587" max="3587" width="22.25" bestFit="1" customWidth="1"/>
    <col min="3588" max="3588" width="13" bestFit="1" customWidth="1"/>
    <col min="3589" max="3589" width="14" bestFit="1" customWidth="1"/>
    <col min="3841" max="3841" width="2.875" bestFit="1" customWidth="1"/>
    <col min="3842" max="3842" width="15" bestFit="1" customWidth="1"/>
    <col min="3843" max="3843" width="22.25" bestFit="1" customWidth="1"/>
    <col min="3844" max="3844" width="13" bestFit="1" customWidth="1"/>
    <col min="3845" max="3845" width="14" bestFit="1" customWidth="1"/>
    <col min="4097" max="4097" width="2.875" bestFit="1" customWidth="1"/>
    <col min="4098" max="4098" width="15" bestFit="1" customWidth="1"/>
    <col min="4099" max="4099" width="22.25" bestFit="1" customWidth="1"/>
    <col min="4100" max="4100" width="13" bestFit="1" customWidth="1"/>
    <col min="4101" max="4101" width="14" bestFit="1" customWidth="1"/>
    <col min="4353" max="4353" width="2.875" bestFit="1" customWidth="1"/>
    <col min="4354" max="4354" width="15" bestFit="1" customWidth="1"/>
    <col min="4355" max="4355" width="22.25" bestFit="1" customWidth="1"/>
    <col min="4356" max="4356" width="13" bestFit="1" customWidth="1"/>
    <col min="4357" max="4357" width="14" bestFit="1" customWidth="1"/>
    <col min="4609" max="4609" width="2.875" bestFit="1" customWidth="1"/>
    <col min="4610" max="4610" width="15" bestFit="1" customWidth="1"/>
    <col min="4611" max="4611" width="22.25" bestFit="1" customWidth="1"/>
    <col min="4612" max="4612" width="13" bestFit="1" customWidth="1"/>
    <col min="4613" max="4613" width="14" bestFit="1" customWidth="1"/>
    <col min="4865" max="4865" width="2.875" bestFit="1" customWidth="1"/>
    <col min="4866" max="4866" width="15" bestFit="1" customWidth="1"/>
    <col min="4867" max="4867" width="22.25" bestFit="1" customWidth="1"/>
    <col min="4868" max="4868" width="13" bestFit="1" customWidth="1"/>
    <col min="4869" max="4869" width="14" bestFit="1" customWidth="1"/>
    <col min="5121" max="5121" width="2.875" bestFit="1" customWidth="1"/>
    <col min="5122" max="5122" width="15" bestFit="1" customWidth="1"/>
    <col min="5123" max="5123" width="22.25" bestFit="1" customWidth="1"/>
    <col min="5124" max="5124" width="13" bestFit="1" customWidth="1"/>
    <col min="5125" max="5125" width="14" bestFit="1" customWidth="1"/>
    <col min="5377" max="5377" width="2.875" bestFit="1" customWidth="1"/>
    <col min="5378" max="5378" width="15" bestFit="1" customWidth="1"/>
    <col min="5379" max="5379" width="22.25" bestFit="1" customWidth="1"/>
    <col min="5380" max="5380" width="13" bestFit="1" customWidth="1"/>
    <col min="5381" max="5381" width="14" bestFit="1" customWidth="1"/>
    <col min="5633" max="5633" width="2.875" bestFit="1" customWidth="1"/>
    <col min="5634" max="5634" width="15" bestFit="1" customWidth="1"/>
    <col min="5635" max="5635" width="22.25" bestFit="1" customWidth="1"/>
    <col min="5636" max="5636" width="13" bestFit="1" customWidth="1"/>
    <col min="5637" max="5637" width="14" bestFit="1" customWidth="1"/>
    <col min="5889" max="5889" width="2.875" bestFit="1" customWidth="1"/>
    <col min="5890" max="5890" width="15" bestFit="1" customWidth="1"/>
    <col min="5891" max="5891" width="22.25" bestFit="1" customWidth="1"/>
    <col min="5892" max="5892" width="13" bestFit="1" customWidth="1"/>
    <col min="5893" max="5893" width="14" bestFit="1" customWidth="1"/>
    <col min="6145" max="6145" width="2.875" bestFit="1" customWidth="1"/>
    <col min="6146" max="6146" width="15" bestFit="1" customWidth="1"/>
    <col min="6147" max="6147" width="22.25" bestFit="1" customWidth="1"/>
    <col min="6148" max="6148" width="13" bestFit="1" customWidth="1"/>
    <col min="6149" max="6149" width="14" bestFit="1" customWidth="1"/>
    <col min="6401" max="6401" width="2.875" bestFit="1" customWidth="1"/>
    <col min="6402" max="6402" width="15" bestFit="1" customWidth="1"/>
    <col min="6403" max="6403" width="22.25" bestFit="1" customWidth="1"/>
    <col min="6404" max="6404" width="13" bestFit="1" customWidth="1"/>
    <col min="6405" max="6405" width="14" bestFit="1" customWidth="1"/>
    <col min="6657" max="6657" width="2.875" bestFit="1" customWidth="1"/>
    <col min="6658" max="6658" width="15" bestFit="1" customWidth="1"/>
    <col min="6659" max="6659" width="22.25" bestFit="1" customWidth="1"/>
    <col min="6660" max="6660" width="13" bestFit="1" customWidth="1"/>
    <col min="6661" max="6661" width="14" bestFit="1" customWidth="1"/>
    <col min="6913" max="6913" width="2.875" bestFit="1" customWidth="1"/>
    <col min="6914" max="6914" width="15" bestFit="1" customWidth="1"/>
    <col min="6915" max="6915" width="22.25" bestFit="1" customWidth="1"/>
    <col min="6916" max="6916" width="13" bestFit="1" customWidth="1"/>
    <col min="6917" max="6917" width="14" bestFit="1" customWidth="1"/>
    <col min="7169" max="7169" width="2.875" bestFit="1" customWidth="1"/>
    <col min="7170" max="7170" width="15" bestFit="1" customWidth="1"/>
    <col min="7171" max="7171" width="22.25" bestFit="1" customWidth="1"/>
    <col min="7172" max="7172" width="13" bestFit="1" customWidth="1"/>
    <col min="7173" max="7173" width="14" bestFit="1" customWidth="1"/>
    <col min="7425" max="7425" width="2.875" bestFit="1" customWidth="1"/>
    <col min="7426" max="7426" width="15" bestFit="1" customWidth="1"/>
    <col min="7427" max="7427" width="22.25" bestFit="1" customWidth="1"/>
    <col min="7428" max="7428" width="13" bestFit="1" customWidth="1"/>
    <col min="7429" max="7429" width="14" bestFit="1" customWidth="1"/>
    <col min="7681" max="7681" width="2.875" bestFit="1" customWidth="1"/>
    <col min="7682" max="7682" width="15" bestFit="1" customWidth="1"/>
    <col min="7683" max="7683" width="22.25" bestFit="1" customWidth="1"/>
    <col min="7684" max="7684" width="13" bestFit="1" customWidth="1"/>
    <col min="7685" max="7685" width="14" bestFit="1" customWidth="1"/>
    <col min="7937" max="7937" width="2.875" bestFit="1" customWidth="1"/>
    <col min="7938" max="7938" width="15" bestFit="1" customWidth="1"/>
    <col min="7939" max="7939" width="22.25" bestFit="1" customWidth="1"/>
    <col min="7940" max="7940" width="13" bestFit="1" customWidth="1"/>
    <col min="7941" max="7941" width="14" bestFit="1" customWidth="1"/>
    <col min="8193" max="8193" width="2.875" bestFit="1" customWidth="1"/>
    <col min="8194" max="8194" width="15" bestFit="1" customWidth="1"/>
    <col min="8195" max="8195" width="22.25" bestFit="1" customWidth="1"/>
    <col min="8196" max="8196" width="13" bestFit="1" customWidth="1"/>
    <col min="8197" max="8197" width="14" bestFit="1" customWidth="1"/>
    <col min="8449" max="8449" width="2.875" bestFit="1" customWidth="1"/>
    <col min="8450" max="8450" width="15" bestFit="1" customWidth="1"/>
    <col min="8451" max="8451" width="22.25" bestFit="1" customWidth="1"/>
    <col min="8452" max="8452" width="13" bestFit="1" customWidth="1"/>
    <col min="8453" max="8453" width="14" bestFit="1" customWidth="1"/>
    <col min="8705" max="8705" width="2.875" bestFit="1" customWidth="1"/>
    <col min="8706" max="8706" width="15" bestFit="1" customWidth="1"/>
    <col min="8707" max="8707" width="22.25" bestFit="1" customWidth="1"/>
    <col min="8708" max="8708" width="13" bestFit="1" customWidth="1"/>
    <col min="8709" max="8709" width="14" bestFit="1" customWidth="1"/>
    <col min="8961" max="8961" width="2.875" bestFit="1" customWidth="1"/>
    <col min="8962" max="8962" width="15" bestFit="1" customWidth="1"/>
    <col min="8963" max="8963" width="22.25" bestFit="1" customWidth="1"/>
    <col min="8964" max="8964" width="13" bestFit="1" customWidth="1"/>
    <col min="8965" max="8965" width="14" bestFit="1" customWidth="1"/>
    <col min="9217" max="9217" width="2.875" bestFit="1" customWidth="1"/>
    <col min="9218" max="9218" width="15" bestFit="1" customWidth="1"/>
    <col min="9219" max="9219" width="22.25" bestFit="1" customWidth="1"/>
    <col min="9220" max="9220" width="13" bestFit="1" customWidth="1"/>
    <col min="9221" max="9221" width="14" bestFit="1" customWidth="1"/>
    <col min="9473" max="9473" width="2.875" bestFit="1" customWidth="1"/>
    <col min="9474" max="9474" width="15" bestFit="1" customWidth="1"/>
    <col min="9475" max="9475" width="22.25" bestFit="1" customWidth="1"/>
    <col min="9476" max="9476" width="13" bestFit="1" customWidth="1"/>
    <col min="9477" max="9477" width="14" bestFit="1" customWidth="1"/>
    <col min="9729" max="9729" width="2.875" bestFit="1" customWidth="1"/>
    <col min="9730" max="9730" width="15" bestFit="1" customWidth="1"/>
    <col min="9731" max="9731" width="22.25" bestFit="1" customWidth="1"/>
    <col min="9732" max="9732" width="13" bestFit="1" customWidth="1"/>
    <col min="9733" max="9733" width="14" bestFit="1" customWidth="1"/>
    <col min="9985" max="9985" width="2.875" bestFit="1" customWidth="1"/>
    <col min="9986" max="9986" width="15" bestFit="1" customWidth="1"/>
    <col min="9987" max="9987" width="22.25" bestFit="1" customWidth="1"/>
    <col min="9988" max="9988" width="13" bestFit="1" customWidth="1"/>
    <col min="9989" max="9989" width="14" bestFit="1" customWidth="1"/>
    <col min="10241" max="10241" width="2.875" bestFit="1" customWidth="1"/>
    <col min="10242" max="10242" width="15" bestFit="1" customWidth="1"/>
    <col min="10243" max="10243" width="22.25" bestFit="1" customWidth="1"/>
    <col min="10244" max="10244" width="13" bestFit="1" customWidth="1"/>
    <col min="10245" max="10245" width="14" bestFit="1" customWidth="1"/>
    <col min="10497" max="10497" width="2.875" bestFit="1" customWidth="1"/>
    <col min="10498" max="10498" width="15" bestFit="1" customWidth="1"/>
    <col min="10499" max="10499" width="22.25" bestFit="1" customWidth="1"/>
    <col min="10500" max="10500" width="13" bestFit="1" customWidth="1"/>
    <col min="10501" max="10501" width="14" bestFit="1" customWidth="1"/>
    <col min="10753" max="10753" width="2.875" bestFit="1" customWidth="1"/>
    <col min="10754" max="10754" width="15" bestFit="1" customWidth="1"/>
    <col min="10755" max="10755" width="22.25" bestFit="1" customWidth="1"/>
    <col min="10756" max="10756" width="13" bestFit="1" customWidth="1"/>
    <col min="10757" max="10757" width="14" bestFit="1" customWidth="1"/>
    <col min="11009" max="11009" width="2.875" bestFit="1" customWidth="1"/>
    <col min="11010" max="11010" width="15" bestFit="1" customWidth="1"/>
    <col min="11011" max="11011" width="22.25" bestFit="1" customWidth="1"/>
    <col min="11012" max="11012" width="13" bestFit="1" customWidth="1"/>
    <col min="11013" max="11013" width="14" bestFit="1" customWidth="1"/>
    <col min="11265" max="11265" width="2.875" bestFit="1" customWidth="1"/>
    <col min="11266" max="11266" width="15" bestFit="1" customWidth="1"/>
    <col min="11267" max="11267" width="22.25" bestFit="1" customWidth="1"/>
    <col min="11268" max="11268" width="13" bestFit="1" customWidth="1"/>
    <col min="11269" max="11269" width="14" bestFit="1" customWidth="1"/>
    <col min="11521" max="11521" width="2.875" bestFit="1" customWidth="1"/>
    <col min="11522" max="11522" width="15" bestFit="1" customWidth="1"/>
    <col min="11523" max="11523" width="22.25" bestFit="1" customWidth="1"/>
    <col min="11524" max="11524" width="13" bestFit="1" customWidth="1"/>
    <col min="11525" max="11525" width="14" bestFit="1" customWidth="1"/>
    <col min="11777" max="11777" width="2.875" bestFit="1" customWidth="1"/>
    <col min="11778" max="11778" width="15" bestFit="1" customWidth="1"/>
    <col min="11779" max="11779" width="22.25" bestFit="1" customWidth="1"/>
    <col min="11780" max="11780" width="13" bestFit="1" customWidth="1"/>
    <col min="11781" max="11781" width="14" bestFit="1" customWidth="1"/>
    <col min="12033" max="12033" width="2.875" bestFit="1" customWidth="1"/>
    <col min="12034" max="12034" width="15" bestFit="1" customWidth="1"/>
    <col min="12035" max="12035" width="22.25" bestFit="1" customWidth="1"/>
    <col min="12036" max="12036" width="13" bestFit="1" customWidth="1"/>
    <col min="12037" max="12037" width="14" bestFit="1" customWidth="1"/>
    <col min="12289" max="12289" width="2.875" bestFit="1" customWidth="1"/>
    <col min="12290" max="12290" width="15" bestFit="1" customWidth="1"/>
    <col min="12291" max="12291" width="22.25" bestFit="1" customWidth="1"/>
    <col min="12292" max="12292" width="13" bestFit="1" customWidth="1"/>
    <col min="12293" max="12293" width="14" bestFit="1" customWidth="1"/>
    <col min="12545" max="12545" width="2.875" bestFit="1" customWidth="1"/>
    <col min="12546" max="12546" width="15" bestFit="1" customWidth="1"/>
    <col min="12547" max="12547" width="22.25" bestFit="1" customWidth="1"/>
    <col min="12548" max="12548" width="13" bestFit="1" customWidth="1"/>
    <col min="12549" max="12549" width="14" bestFit="1" customWidth="1"/>
    <col min="12801" max="12801" width="2.875" bestFit="1" customWidth="1"/>
    <col min="12802" max="12802" width="15" bestFit="1" customWidth="1"/>
    <col min="12803" max="12803" width="22.25" bestFit="1" customWidth="1"/>
    <col min="12804" max="12804" width="13" bestFit="1" customWidth="1"/>
    <col min="12805" max="12805" width="14" bestFit="1" customWidth="1"/>
    <col min="13057" max="13057" width="2.875" bestFit="1" customWidth="1"/>
    <col min="13058" max="13058" width="15" bestFit="1" customWidth="1"/>
    <col min="13059" max="13059" width="22.25" bestFit="1" customWidth="1"/>
    <col min="13060" max="13060" width="13" bestFit="1" customWidth="1"/>
    <col min="13061" max="13061" width="14" bestFit="1" customWidth="1"/>
    <col min="13313" max="13313" width="2.875" bestFit="1" customWidth="1"/>
    <col min="13314" max="13314" width="15" bestFit="1" customWidth="1"/>
    <col min="13315" max="13315" width="22.25" bestFit="1" customWidth="1"/>
    <col min="13316" max="13316" width="13" bestFit="1" customWidth="1"/>
    <col min="13317" max="13317" width="14" bestFit="1" customWidth="1"/>
    <col min="13569" max="13569" width="2.875" bestFit="1" customWidth="1"/>
    <col min="13570" max="13570" width="15" bestFit="1" customWidth="1"/>
    <col min="13571" max="13571" width="22.25" bestFit="1" customWidth="1"/>
    <col min="13572" max="13572" width="13" bestFit="1" customWidth="1"/>
    <col min="13573" max="13573" width="14" bestFit="1" customWidth="1"/>
    <col min="13825" max="13825" width="2.875" bestFit="1" customWidth="1"/>
    <col min="13826" max="13826" width="15" bestFit="1" customWidth="1"/>
    <col min="13827" max="13827" width="22.25" bestFit="1" customWidth="1"/>
    <col min="13828" max="13828" width="13" bestFit="1" customWidth="1"/>
    <col min="13829" max="13829" width="14" bestFit="1" customWidth="1"/>
    <col min="14081" max="14081" width="2.875" bestFit="1" customWidth="1"/>
    <col min="14082" max="14082" width="15" bestFit="1" customWidth="1"/>
    <col min="14083" max="14083" width="22.25" bestFit="1" customWidth="1"/>
    <col min="14084" max="14084" width="13" bestFit="1" customWidth="1"/>
    <col min="14085" max="14085" width="14" bestFit="1" customWidth="1"/>
    <col min="14337" max="14337" width="2.875" bestFit="1" customWidth="1"/>
    <col min="14338" max="14338" width="15" bestFit="1" customWidth="1"/>
    <col min="14339" max="14339" width="22.25" bestFit="1" customWidth="1"/>
    <col min="14340" max="14340" width="13" bestFit="1" customWidth="1"/>
    <col min="14341" max="14341" width="14" bestFit="1" customWidth="1"/>
    <col min="14593" max="14593" width="2.875" bestFit="1" customWidth="1"/>
    <col min="14594" max="14594" width="15" bestFit="1" customWidth="1"/>
    <col min="14595" max="14595" width="22.25" bestFit="1" customWidth="1"/>
    <col min="14596" max="14596" width="13" bestFit="1" customWidth="1"/>
    <col min="14597" max="14597" width="14" bestFit="1" customWidth="1"/>
    <col min="14849" max="14849" width="2.875" bestFit="1" customWidth="1"/>
    <col min="14850" max="14850" width="15" bestFit="1" customWidth="1"/>
    <col min="14851" max="14851" width="22.25" bestFit="1" customWidth="1"/>
    <col min="14852" max="14852" width="13" bestFit="1" customWidth="1"/>
    <col min="14853" max="14853" width="14" bestFit="1" customWidth="1"/>
    <col min="15105" max="15105" width="2.875" bestFit="1" customWidth="1"/>
    <col min="15106" max="15106" width="15" bestFit="1" customWidth="1"/>
    <col min="15107" max="15107" width="22.25" bestFit="1" customWidth="1"/>
    <col min="15108" max="15108" width="13" bestFit="1" customWidth="1"/>
    <col min="15109" max="15109" width="14" bestFit="1" customWidth="1"/>
    <col min="15361" max="15361" width="2.875" bestFit="1" customWidth="1"/>
    <col min="15362" max="15362" width="15" bestFit="1" customWidth="1"/>
    <col min="15363" max="15363" width="22.25" bestFit="1" customWidth="1"/>
    <col min="15364" max="15364" width="13" bestFit="1" customWidth="1"/>
    <col min="15365" max="15365" width="14" bestFit="1" customWidth="1"/>
    <col min="15617" max="15617" width="2.875" bestFit="1" customWidth="1"/>
    <col min="15618" max="15618" width="15" bestFit="1" customWidth="1"/>
    <col min="15619" max="15619" width="22.25" bestFit="1" customWidth="1"/>
    <col min="15620" max="15620" width="13" bestFit="1" customWidth="1"/>
    <col min="15621" max="15621" width="14" bestFit="1" customWidth="1"/>
    <col min="15873" max="15873" width="2.875" bestFit="1" customWidth="1"/>
    <col min="15874" max="15874" width="15" bestFit="1" customWidth="1"/>
    <col min="15875" max="15875" width="22.25" bestFit="1" customWidth="1"/>
    <col min="15876" max="15876" width="13" bestFit="1" customWidth="1"/>
    <col min="15877" max="15877" width="14" bestFit="1" customWidth="1"/>
    <col min="16129" max="16129" width="2.875" bestFit="1" customWidth="1"/>
    <col min="16130" max="16130" width="15" bestFit="1" customWidth="1"/>
    <col min="16131" max="16131" width="22.25" bestFit="1" customWidth="1"/>
    <col min="16132" max="16132" width="13" bestFit="1" customWidth="1"/>
    <col min="16133" max="16133" width="14" bestFit="1" customWidth="1"/>
  </cols>
  <sheetData>
    <row r="1" spans="1:7">
      <c r="B1" t="s">
        <v>451</v>
      </c>
      <c r="C1" t="s">
        <v>452</v>
      </c>
      <c r="D1" t="s">
        <v>453</v>
      </c>
      <c r="E1" t="s">
        <v>454</v>
      </c>
      <c r="F1" s="5" t="s">
        <v>455</v>
      </c>
      <c r="G1">
        <v>2016</v>
      </c>
    </row>
    <row r="2" spans="1:7">
      <c r="A2">
        <v>1</v>
      </c>
      <c r="B2" t="s">
        <v>456</v>
      </c>
      <c r="C2" t="s">
        <v>457</v>
      </c>
      <c r="D2">
        <v>233518</v>
      </c>
      <c r="E2">
        <v>2135</v>
      </c>
      <c r="F2" s="63">
        <f>D2/E2</f>
        <v>109.37611241217799</v>
      </c>
      <c r="G2">
        <v>248345</v>
      </c>
    </row>
    <row r="3" spans="1:7">
      <c r="A3">
        <v>2</v>
      </c>
      <c r="B3" t="s">
        <v>458</v>
      </c>
      <c r="C3" t="s">
        <v>459</v>
      </c>
      <c r="D3">
        <v>193529</v>
      </c>
      <c r="E3">
        <v>2085</v>
      </c>
      <c r="F3" s="63">
        <f t="shared" ref="F3:F38" si="0">D3/E3</f>
        <v>92.819664268585129</v>
      </c>
      <c r="G3">
        <v>221976</v>
      </c>
    </row>
    <row r="4" spans="1:7">
      <c r="A4">
        <v>3</v>
      </c>
      <c r="B4" t="s">
        <v>460</v>
      </c>
      <c r="C4" t="s">
        <v>461</v>
      </c>
      <c r="D4">
        <v>172341</v>
      </c>
      <c r="E4">
        <v>1648</v>
      </c>
      <c r="F4" s="63">
        <f t="shared" si="0"/>
        <v>104.5758495145631</v>
      </c>
      <c r="G4">
        <v>205577</v>
      </c>
    </row>
    <row r="5" spans="1:7">
      <c r="A5">
        <v>4</v>
      </c>
      <c r="B5" t="s">
        <v>462</v>
      </c>
      <c r="C5" t="s">
        <v>463</v>
      </c>
      <c r="D5">
        <v>102136</v>
      </c>
      <c r="E5">
        <v>815</v>
      </c>
      <c r="F5" s="63">
        <f t="shared" si="0"/>
        <v>125.32024539877301</v>
      </c>
      <c r="G5">
        <v>110595</v>
      </c>
    </row>
    <row r="6" spans="1:7">
      <c r="A6">
        <v>5</v>
      </c>
      <c r="B6" t="s">
        <v>464</v>
      </c>
      <c r="C6" t="s">
        <v>465</v>
      </c>
      <c r="D6">
        <v>96759</v>
      </c>
      <c r="E6">
        <v>1087</v>
      </c>
      <c r="F6" s="63">
        <f t="shared" si="0"/>
        <v>89.014719411223552</v>
      </c>
      <c r="G6">
        <v>118091</v>
      </c>
    </row>
    <row r="7" spans="1:7">
      <c r="A7">
        <v>6</v>
      </c>
      <c r="B7" t="s">
        <v>466</v>
      </c>
      <c r="C7" t="s">
        <v>457</v>
      </c>
      <c r="D7">
        <v>53699</v>
      </c>
      <c r="E7">
        <v>402</v>
      </c>
      <c r="F7" s="63">
        <f t="shared" si="0"/>
        <v>133.57960199004975</v>
      </c>
      <c r="G7">
        <v>55928</v>
      </c>
    </row>
    <row r="8" spans="1:7">
      <c r="B8" t="s">
        <v>467</v>
      </c>
      <c r="F8" s="63"/>
      <c r="G8">
        <v>47321</v>
      </c>
    </row>
    <row r="9" spans="1:7">
      <c r="A9">
        <v>7</v>
      </c>
      <c r="B9" t="s">
        <v>468</v>
      </c>
      <c r="C9" t="s">
        <v>469</v>
      </c>
      <c r="D9">
        <v>23835</v>
      </c>
      <c r="E9">
        <v>256</v>
      </c>
      <c r="F9" s="63">
        <f t="shared" si="0"/>
        <v>93.10546875</v>
      </c>
      <c r="G9">
        <v>41589</v>
      </c>
    </row>
    <row r="10" spans="1:7">
      <c r="A10">
        <v>8</v>
      </c>
      <c r="B10" t="s">
        <v>470</v>
      </c>
      <c r="C10" t="s">
        <v>471</v>
      </c>
      <c r="D10">
        <v>22791</v>
      </c>
      <c r="E10">
        <v>412</v>
      </c>
      <c r="F10" s="63">
        <f t="shared" si="0"/>
        <v>55.317961165048544</v>
      </c>
      <c r="G10">
        <v>42801</v>
      </c>
    </row>
    <row r="11" spans="1:7">
      <c r="B11" t="s">
        <v>472</v>
      </c>
      <c r="F11" s="63"/>
      <c r="G11">
        <v>39000</v>
      </c>
    </row>
    <row r="12" spans="1:7">
      <c r="A12">
        <v>9</v>
      </c>
      <c r="B12" t="s">
        <v>473</v>
      </c>
      <c r="C12" t="s">
        <v>474</v>
      </c>
      <c r="D12">
        <v>22287</v>
      </c>
      <c r="E12">
        <v>387</v>
      </c>
      <c r="F12" s="63">
        <f t="shared" si="0"/>
        <v>57.589147286821706</v>
      </c>
      <c r="G12">
        <v>21566</v>
      </c>
    </row>
    <row r="13" spans="1:7">
      <c r="A13">
        <v>10</v>
      </c>
      <c r="B13" t="s">
        <v>475</v>
      </c>
      <c r="C13" t="s">
        <v>476</v>
      </c>
      <c r="D13">
        <v>21126</v>
      </c>
      <c r="E13">
        <v>306</v>
      </c>
      <c r="F13" s="63">
        <f t="shared" si="0"/>
        <v>69.039215686274517</v>
      </c>
      <c r="G13">
        <v>28322</v>
      </c>
    </row>
    <row r="14" spans="1:7">
      <c r="B14" t="s">
        <v>477</v>
      </c>
      <c r="F14" s="63"/>
      <c r="G14">
        <v>27559</v>
      </c>
    </row>
    <row r="15" spans="1:7">
      <c r="A15">
        <v>11</v>
      </c>
      <c r="B15" t="s">
        <v>478</v>
      </c>
      <c r="C15" t="s">
        <v>479</v>
      </c>
      <c r="D15">
        <v>17264</v>
      </c>
      <c r="E15">
        <v>183</v>
      </c>
      <c r="F15" s="63">
        <f t="shared" si="0"/>
        <v>94.338797814207652</v>
      </c>
      <c r="G15">
        <v>18570</v>
      </c>
    </row>
    <row r="16" spans="1:7">
      <c r="A16">
        <v>12</v>
      </c>
      <c r="B16" t="s">
        <v>480</v>
      </c>
      <c r="C16" t="s">
        <v>481</v>
      </c>
      <c r="D16">
        <v>16183</v>
      </c>
      <c r="E16">
        <v>272</v>
      </c>
      <c r="F16" s="63">
        <f t="shared" si="0"/>
        <v>59.496323529411768</v>
      </c>
      <c r="G16">
        <v>22235</v>
      </c>
    </row>
    <row r="17" spans="1:7">
      <c r="A17">
        <v>13</v>
      </c>
      <c r="B17" t="s">
        <v>482</v>
      </c>
      <c r="C17" t="s">
        <v>461</v>
      </c>
      <c r="D17">
        <v>12551</v>
      </c>
      <c r="E17">
        <v>158</v>
      </c>
      <c r="F17" s="63">
        <f t="shared" si="0"/>
        <v>79.436708860759495</v>
      </c>
      <c r="G17">
        <v>21340</v>
      </c>
    </row>
    <row r="18" spans="1:7">
      <c r="B18" t="s">
        <v>483</v>
      </c>
      <c r="F18" s="63"/>
      <c r="G18">
        <v>20756</v>
      </c>
    </row>
    <row r="19" spans="1:7">
      <c r="B19" t="s">
        <v>484</v>
      </c>
      <c r="F19" s="63"/>
      <c r="G19">
        <v>16247</v>
      </c>
    </row>
    <row r="20" spans="1:7">
      <c r="A20">
        <v>14</v>
      </c>
      <c r="B20" t="s">
        <v>485</v>
      </c>
      <c r="C20" t="s">
        <v>486</v>
      </c>
      <c r="D20">
        <v>10176</v>
      </c>
      <c r="E20">
        <v>187</v>
      </c>
      <c r="F20" s="63">
        <f t="shared" si="0"/>
        <v>54.417112299465238</v>
      </c>
      <c r="G20">
        <v>14314</v>
      </c>
    </row>
    <row r="21" spans="1:7">
      <c r="A21">
        <v>15</v>
      </c>
      <c r="B21" t="s">
        <v>487</v>
      </c>
      <c r="C21" t="s">
        <v>465</v>
      </c>
      <c r="D21">
        <v>9424</v>
      </c>
      <c r="E21">
        <v>113</v>
      </c>
      <c r="F21" s="63">
        <f t="shared" si="0"/>
        <v>83.398230088495581</v>
      </c>
      <c r="G21">
        <v>12961</v>
      </c>
    </row>
    <row r="22" spans="1:7">
      <c r="B22" t="s">
        <v>488</v>
      </c>
      <c r="F22" s="63"/>
      <c r="G22">
        <v>12809</v>
      </c>
    </row>
    <row r="23" spans="1:7">
      <c r="B23" t="s">
        <v>489</v>
      </c>
      <c r="F23" s="63"/>
      <c r="G23">
        <v>12138</v>
      </c>
    </row>
    <row r="24" spans="1:7">
      <c r="A24">
        <v>16</v>
      </c>
      <c r="B24" t="s">
        <v>490</v>
      </c>
      <c r="C24" t="s">
        <v>491</v>
      </c>
      <c r="D24">
        <v>7543</v>
      </c>
      <c r="E24">
        <v>101</v>
      </c>
      <c r="F24" s="63">
        <f t="shared" si="0"/>
        <v>74.683168316831683</v>
      </c>
      <c r="G24">
        <v>9877</v>
      </c>
    </row>
    <row r="25" spans="1:7">
      <c r="A25">
        <v>17</v>
      </c>
      <c r="B25" t="s">
        <v>492</v>
      </c>
      <c r="C25" t="s">
        <v>463</v>
      </c>
      <c r="D25">
        <v>6336</v>
      </c>
      <c r="E25">
        <v>56</v>
      </c>
      <c r="F25" s="63">
        <f t="shared" si="0"/>
        <v>113.14285714285714</v>
      </c>
    </row>
    <row r="26" spans="1:7">
      <c r="A26">
        <v>18</v>
      </c>
      <c r="B26" t="s">
        <v>493</v>
      </c>
      <c r="C26" t="s">
        <v>494</v>
      </c>
      <c r="D26">
        <v>5112</v>
      </c>
      <c r="E26">
        <v>59</v>
      </c>
      <c r="F26" s="63">
        <f t="shared" si="0"/>
        <v>86.644067796610173</v>
      </c>
    </row>
    <row r="27" spans="1:7">
      <c r="A27">
        <v>19</v>
      </c>
      <c r="B27" t="s">
        <v>495</v>
      </c>
      <c r="C27" t="s">
        <v>463</v>
      </c>
      <c r="D27">
        <v>4816</v>
      </c>
      <c r="E27">
        <v>66</v>
      </c>
      <c r="F27" s="63">
        <f t="shared" si="0"/>
        <v>72.969696969696969</v>
      </c>
    </row>
    <row r="28" spans="1:7">
      <c r="A28">
        <v>20</v>
      </c>
      <c r="B28" t="s">
        <v>496</v>
      </c>
      <c r="C28" t="s">
        <v>496</v>
      </c>
      <c r="D28">
        <v>4810</v>
      </c>
      <c r="E28">
        <v>61</v>
      </c>
      <c r="F28" s="63">
        <f t="shared" si="0"/>
        <v>78.852459016393439</v>
      </c>
    </row>
    <row r="29" spans="1:7">
      <c r="A29">
        <v>21</v>
      </c>
      <c r="B29" t="s">
        <v>497</v>
      </c>
      <c r="C29" t="s">
        <v>486</v>
      </c>
      <c r="D29">
        <v>4454</v>
      </c>
      <c r="E29">
        <v>63</v>
      </c>
      <c r="F29" s="63">
        <f t="shared" si="0"/>
        <v>70.698412698412696</v>
      </c>
    </row>
    <row r="30" spans="1:7">
      <c r="A30">
        <v>22</v>
      </c>
      <c r="B30" t="s">
        <v>498</v>
      </c>
      <c r="C30" t="s">
        <v>499</v>
      </c>
      <c r="D30">
        <v>4278</v>
      </c>
      <c r="E30">
        <v>96</v>
      </c>
      <c r="F30" s="63">
        <f t="shared" si="0"/>
        <v>44.5625</v>
      </c>
    </row>
    <row r="31" spans="1:7">
      <c r="A31">
        <v>23</v>
      </c>
      <c r="B31" t="s">
        <v>500</v>
      </c>
      <c r="C31" t="s">
        <v>501</v>
      </c>
      <c r="D31">
        <v>4019</v>
      </c>
      <c r="E31">
        <v>50</v>
      </c>
      <c r="F31" s="63">
        <f t="shared" si="0"/>
        <v>80.38</v>
      </c>
    </row>
    <row r="32" spans="1:7">
      <c r="A32">
        <v>24</v>
      </c>
      <c r="B32" t="s">
        <v>502</v>
      </c>
      <c r="C32" t="s">
        <v>503</v>
      </c>
      <c r="D32">
        <v>3788</v>
      </c>
      <c r="E32">
        <v>30</v>
      </c>
      <c r="F32" s="63">
        <f t="shared" si="0"/>
        <v>126.26666666666667</v>
      </c>
    </row>
    <row r="33" spans="1:6">
      <c r="A33">
        <v>25</v>
      </c>
      <c r="B33" t="s">
        <v>504</v>
      </c>
      <c r="C33" t="s">
        <v>505</v>
      </c>
      <c r="D33">
        <v>3399</v>
      </c>
      <c r="E33">
        <v>29</v>
      </c>
      <c r="F33" s="63">
        <f t="shared" si="0"/>
        <v>117.20689655172414</v>
      </c>
    </row>
    <row r="34" spans="1:6">
      <c r="A34">
        <v>26</v>
      </c>
      <c r="B34" t="s">
        <v>506</v>
      </c>
      <c r="C34" t="s">
        <v>507</v>
      </c>
      <c r="D34">
        <v>3155</v>
      </c>
      <c r="E34">
        <v>32</v>
      </c>
      <c r="F34" s="63">
        <f t="shared" si="0"/>
        <v>98.59375</v>
      </c>
    </row>
    <row r="35" spans="1:6">
      <c r="A35">
        <v>27</v>
      </c>
      <c r="B35" t="s">
        <v>508</v>
      </c>
      <c r="C35" t="s">
        <v>509</v>
      </c>
      <c r="D35">
        <v>2976</v>
      </c>
      <c r="E35">
        <v>34</v>
      </c>
      <c r="F35" s="63">
        <f t="shared" si="0"/>
        <v>87.529411764705884</v>
      </c>
    </row>
    <row r="36" spans="1:6">
      <c r="A36">
        <v>28</v>
      </c>
      <c r="B36" t="s">
        <v>510</v>
      </c>
      <c r="C36" t="s">
        <v>510</v>
      </c>
      <c r="D36">
        <v>2882</v>
      </c>
      <c r="E36">
        <v>19</v>
      </c>
      <c r="F36" s="63">
        <f t="shared" si="0"/>
        <v>151.68421052631578</v>
      </c>
    </row>
    <row r="37" spans="1:6">
      <c r="A37">
        <v>29</v>
      </c>
      <c r="B37" t="s">
        <v>511</v>
      </c>
      <c r="C37" t="s">
        <v>512</v>
      </c>
      <c r="D37">
        <v>2879</v>
      </c>
      <c r="E37">
        <v>33</v>
      </c>
      <c r="F37" s="63">
        <f t="shared" si="0"/>
        <v>87.242424242424249</v>
      </c>
    </row>
    <row r="38" spans="1:6">
      <c r="A38">
        <v>30</v>
      </c>
      <c r="B38" t="s">
        <v>513</v>
      </c>
      <c r="C38" t="s">
        <v>514</v>
      </c>
      <c r="D38">
        <v>2840</v>
      </c>
      <c r="E38">
        <v>54</v>
      </c>
      <c r="F38" s="63">
        <f t="shared" si="0"/>
        <v>52.592592592592595</v>
      </c>
    </row>
    <row r="39" spans="1:6">
      <c r="D39">
        <f>SUM(D2:D38)</f>
        <v>1070906</v>
      </c>
      <c r="E39">
        <f>SUM(E2:E38)</f>
        <v>11229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T190"/>
  <sheetViews>
    <sheetView tabSelected="1" workbookViewId="0">
      <pane ySplit="1" topLeftCell="A164" activePane="bottomLeft" state="frozen"/>
      <selection pane="bottomLeft" activeCell="E180" sqref="E180"/>
    </sheetView>
  </sheetViews>
  <sheetFormatPr defaultRowHeight="14.25"/>
  <cols>
    <col min="1" max="1" width="9.625" bestFit="1" customWidth="1"/>
    <col min="2" max="2" width="4.875" style="5" bestFit="1" customWidth="1"/>
    <col min="3" max="3" width="9.625" bestFit="1" customWidth="1"/>
    <col min="4" max="6" width="9.25" customWidth="1"/>
    <col min="7" max="10" width="10.375" customWidth="1"/>
    <col min="11" max="11" width="1.5" style="66" customWidth="1"/>
    <col min="12" max="12" width="9.625" bestFit="1" customWidth="1"/>
    <col min="13" max="15" width="9.625" customWidth="1"/>
    <col min="16" max="16" width="1.5" style="66" customWidth="1"/>
    <col min="17" max="17" width="9.625" style="5" bestFit="1" customWidth="1"/>
    <col min="18" max="18" width="9" style="5"/>
    <col min="19" max="19" width="9.875" style="5" bestFit="1" customWidth="1"/>
    <col min="20" max="20" width="10.375" customWidth="1"/>
  </cols>
  <sheetData>
    <row r="1" spans="1:20">
      <c r="C1" s="5" t="s">
        <v>515</v>
      </c>
      <c r="D1" s="5" t="s">
        <v>445</v>
      </c>
      <c r="E1" s="5" t="s">
        <v>444</v>
      </c>
      <c r="F1" s="5" t="s">
        <v>516</v>
      </c>
      <c r="G1" s="5" t="s">
        <v>417</v>
      </c>
      <c r="H1" s="5" t="s">
        <v>517</v>
      </c>
      <c r="I1" s="5" t="s">
        <v>518</v>
      </c>
      <c r="J1" s="5" t="s">
        <v>519</v>
      </c>
      <c r="K1" s="55"/>
      <c r="L1" s="5" t="s">
        <v>528</v>
      </c>
      <c r="M1" s="5" t="s">
        <v>445</v>
      </c>
      <c r="N1" s="5" t="s">
        <v>444</v>
      </c>
      <c r="O1" s="5" t="s">
        <v>516</v>
      </c>
      <c r="P1" s="55"/>
      <c r="Q1" s="5" t="s">
        <v>419</v>
      </c>
      <c r="R1" s="5" t="s">
        <v>420</v>
      </c>
      <c r="S1" s="5" t="s">
        <v>418</v>
      </c>
      <c r="T1" s="5"/>
    </row>
    <row r="2" spans="1:20">
      <c r="A2" s="5" t="s">
        <v>364</v>
      </c>
      <c r="C2" s="43">
        <v>43083</v>
      </c>
      <c r="D2" s="43"/>
      <c r="E2" s="43"/>
      <c r="F2" s="43"/>
      <c r="G2" s="43">
        <v>43089</v>
      </c>
      <c r="H2" s="43">
        <v>43089</v>
      </c>
      <c r="I2" s="43">
        <v>43108</v>
      </c>
      <c r="J2" s="43">
        <v>43125</v>
      </c>
      <c r="K2" s="65"/>
      <c r="L2" s="43">
        <v>43204</v>
      </c>
      <c r="M2" s="43"/>
      <c r="N2" s="43"/>
      <c r="O2" s="43"/>
      <c r="P2" s="65"/>
      <c r="Q2" s="43">
        <v>43050</v>
      </c>
      <c r="R2" s="43">
        <v>43070</v>
      </c>
      <c r="S2" s="43"/>
      <c r="T2" s="43"/>
    </row>
    <row r="3" spans="1:20">
      <c r="A3" s="43">
        <v>43069</v>
      </c>
      <c r="B3" s="57">
        <f>WEEKDAY(A3)</f>
        <v>5</v>
      </c>
      <c r="Q3" s="45">
        <v>5</v>
      </c>
    </row>
    <row r="4" spans="1:20">
      <c r="A4" s="43">
        <v>43070</v>
      </c>
      <c r="B4" s="57">
        <f t="shared" ref="B4:B54" si="0">WEEKDAY(A4)</f>
        <v>6</v>
      </c>
      <c r="R4" s="45"/>
    </row>
    <row r="5" spans="1:20">
      <c r="A5" s="43">
        <v>43071</v>
      </c>
      <c r="B5" s="57">
        <f t="shared" si="0"/>
        <v>7</v>
      </c>
    </row>
    <row r="6" spans="1:20">
      <c r="A6" s="43">
        <v>43072</v>
      </c>
      <c r="B6" s="57">
        <f t="shared" si="0"/>
        <v>1</v>
      </c>
      <c r="Q6" s="5">
        <v>1</v>
      </c>
    </row>
    <row r="7" spans="1:20">
      <c r="A7" s="43">
        <v>43073</v>
      </c>
      <c r="B7" s="57">
        <f t="shared" si="0"/>
        <v>2</v>
      </c>
    </row>
    <row r="8" spans="1:20">
      <c r="A8" s="43">
        <v>43074</v>
      </c>
      <c r="B8" s="57">
        <f t="shared" si="0"/>
        <v>3</v>
      </c>
    </row>
    <row r="9" spans="1:20">
      <c r="A9" s="43">
        <v>43075</v>
      </c>
      <c r="B9" s="57">
        <f t="shared" si="0"/>
        <v>4</v>
      </c>
      <c r="R9" s="5">
        <v>8</v>
      </c>
    </row>
    <row r="10" spans="1:20">
      <c r="A10" s="43">
        <v>43076</v>
      </c>
      <c r="B10" s="57">
        <f t="shared" si="0"/>
        <v>5</v>
      </c>
    </row>
    <row r="11" spans="1:20">
      <c r="A11" s="43">
        <v>43077</v>
      </c>
      <c r="B11" s="57">
        <f t="shared" si="0"/>
        <v>6</v>
      </c>
      <c r="R11" s="5">
        <v>6</v>
      </c>
    </row>
    <row r="12" spans="1:20">
      <c r="A12" s="43">
        <v>43078</v>
      </c>
      <c r="B12" s="57">
        <f t="shared" si="0"/>
        <v>7</v>
      </c>
      <c r="R12" s="5">
        <v>1</v>
      </c>
    </row>
    <row r="13" spans="1:20">
      <c r="A13" s="43">
        <v>43079</v>
      </c>
      <c r="B13" s="57">
        <f t="shared" si="0"/>
        <v>1</v>
      </c>
      <c r="Q13" s="5">
        <v>1</v>
      </c>
      <c r="R13" s="5">
        <v>9</v>
      </c>
    </row>
    <row r="14" spans="1:20">
      <c r="A14" s="43">
        <v>43080</v>
      </c>
      <c r="B14" s="57">
        <f t="shared" si="0"/>
        <v>2</v>
      </c>
      <c r="R14" s="5">
        <v>2</v>
      </c>
    </row>
    <row r="15" spans="1:20">
      <c r="A15" s="43">
        <v>43081</v>
      </c>
      <c r="B15" s="57">
        <f t="shared" si="0"/>
        <v>3</v>
      </c>
      <c r="R15" s="5">
        <v>1</v>
      </c>
    </row>
    <row r="16" spans="1:20">
      <c r="A16" s="43">
        <v>43082</v>
      </c>
      <c r="B16" s="57">
        <f t="shared" si="0"/>
        <v>4</v>
      </c>
      <c r="R16" s="5">
        <v>1</v>
      </c>
    </row>
    <row r="17" spans="1:20">
      <c r="A17" s="43">
        <v>43083</v>
      </c>
      <c r="B17" s="57">
        <f t="shared" si="0"/>
        <v>5</v>
      </c>
      <c r="C17" s="45">
        <v>16</v>
      </c>
      <c r="D17" s="47"/>
      <c r="E17" s="47"/>
      <c r="F17" s="47"/>
      <c r="G17" s="47"/>
      <c r="H17" s="47"/>
      <c r="I17" s="47"/>
      <c r="J17" s="47"/>
      <c r="R17" s="5">
        <v>4</v>
      </c>
      <c r="T17" s="47"/>
    </row>
    <row r="18" spans="1:20">
      <c r="A18" s="43">
        <v>43084</v>
      </c>
      <c r="B18" s="57">
        <f t="shared" si="0"/>
        <v>6</v>
      </c>
      <c r="C18" s="47">
        <v>37</v>
      </c>
      <c r="D18" s="47"/>
      <c r="E18" s="47"/>
      <c r="F18" s="47"/>
      <c r="G18" s="47"/>
      <c r="H18" s="47"/>
      <c r="I18" s="47"/>
      <c r="J18" s="47"/>
      <c r="T18" s="47"/>
    </row>
    <row r="19" spans="1:20">
      <c r="A19" s="43">
        <v>43085</v>
      </c>
      <c r="B19" s="57">
        <f t="shared" si="0"/>
        <v>7</v>
      </c>
      <c r="C19" s="47">
        <v>7</v>
      </c>
      <c r="D19" s="47"/>
      <c r="E19" s="47"/>
      <c r="F19" s="47"/>
      <c r="G19" s="47"/>
      <c r="H19" s="47"/>
      <c r="I19" s="47"/>
      <c r="J19" s="47"/>
      <c r="T19" s="47"/>
    </row>
    <row r="20" spans="1:20">
      <c r="A20" s="43">
        <v>43086</v>
      </c>
      <c r="B20" s="57">
        <f t="shared" si="0"/>
        <v>1</v>
      </c>
      <c r="C20" s="47">
        <v>3</v>
      </c>
      <c r="D20" s="47"/>
      <c r="E20" s="47">
        <v>2</v>
      </c>
      <c r="F20" s="47">
        <v>2</v>
      </c>
      <c r="G20" s="47"/>
      <c r="H20" s="47"/>
      <c r="I20" s="47"/>
      <c r="J20" s="47"/>
      <c r="T20" s="47"/>
    </row>
    <row r="21" spans="1:20">
      <c r="A21" s="43">
        <v>43087</v>
      </c>
      <c r="B21" s="57">
        <f t="shared" si="0"/>
        <v>2</v>
      </c>
      <c r="C21" s="47"/>
      <c r="D21" s="47"/>
      <c r="E21" s="47">
        <v>2</v>
      </c>
      <c r="F21" s="47">
        <v>1</v>
      </c>
      <c r="G21" s="47"/>
      <c r="H21" s="47"/>
      <c r="I21" s="47"/>
      <c r="J21" s="47"/>
      <c r="T21" s="47"/>
    </row>
    <row r="22" spans="1:20">
      <c r="A22" s="43">
        <v>43088</v>
      </c>
      <c r="B22" s="57">
        <f t="shared" si="0"/>
        <v>3</v>
      </c>
      <c r="C22" s="47"/>
      <c r="D22" s="47"/>
      <c r="E22" s="47">
        <v>5</v>
      </c>
      <c r="F22" s="47">
        <v>5</v>
      </c>
      <c r="G22" s="47"/>
      <c r="H22" s="47"/>
      <c r="I22" s="47"/>
      <c r="J22" s="47"/>
      <c r="T22" s="47"/>
    </row>
    <row r="23" spans="1:20">
      <c r="A23" s="43">
        <v>43089</v>
      </c>
      <c r="B23" s="57">
        <f t="shared" si="0"/>
        <v>4</v>
      </c>
      <c r="C23" s="47"/>
      <c r="D23" s="47"/>
      <c r="E23" s="47">
        <v>2</v>
      </c>
      <c r="F23" s="47">
        <v>2</v>
      </c>
      <c r="G23" s="55">
        <v>3</v>
      </c>
      <c r="H23" s="55">
        <v>3</v>
      </c>
      <c r="I23" s="47"/>
      <c r="J23" s="47"/>
      <c r="Q23" s="5">
        <v>1</v>
      </c>
      <c r="R23" s="5">
        <v>1</v>
      </c>
      <c r="T23" s="47"/>
    </row>
    <row r="24" spans="1:20">
      <c r="A24" s="43">
        <v>43090</v>
      </c>
      <c r="B24" s="57">
        <f t="shared" si="0"/>
        <v>5</v>
      </c>
      <c r="C24" s="47"/>
      <c r="D24" s="47"/>
      <c r="E24" s="47">
        <v>1</v>
      </c>
      <c r="F24" s="47"/>
      <c r="G24" s="47"/>
      <c r="H24" s="47"/>
      <c r="I24" s="47"/>
      <c r="J24" s="47"/>
      <c r="T24" s="47"/>
    </row>
    <row r="25" spans="1:20">
      <c r="A25" s="43">
        <v>43091</v>
      </c>
      <c r="B25" s="57">
        <f t="shared" si="0"/>
        <v>6</v>
      </c>
      <c r="C25" s="47"/>
      <c r="D25" s="47"/>
      <c r="E25" s="47">
        <v>5</v>
      </c>
      <c r="F25" s="47">
        <v>2</v>
      </c>
      <c r="G25" s="47">
        <v>4</v>
      </c>
      <c r="H25" s="47">
        <v>4</v>
      </c>
      <c r="I25" s="47"/>
      <c r="J25" s="47"/>
      <c r="T25" s="47"/>
    </row>
    <row r="26" spans="1:20">
      <c r="A26" s="43">
        <v>43092</v>
      </c>
      <c r="B26" s="57">
        <f t="shared" si="0"/>
        <v>7</v>
      </c>
      <c r="C26" s="47"/>
      <c r="D26" s="47"/>
      <c r="E26" s="47">
        <v>4</v>
      </c>
      <c r="F26" s="47">
        <v>1</v>
      </c>
      <c r="G26" s="47">
        <v>2</v>
      </c>
      <c r="H26" s="47">
        <v>2</v>
      </c>
      <c r="I26" s="47"/>
      <c r="J26" s="47"/>
      <c r="R26" s="5">
        <v>1</v>
      </c>
      <c r="T26" s="47"/>
    </row>
    <row r="27" spans="1:20">
      <c r="A27" s="43">
        <v>43093</v>
      </c>
      <c r="B27" s="57">
        <f t="shared" si="0"/>
        <v>1</v>
      </c>
      <c r="C27" s="47">
        <v>1</v>
      </c>
      <c r="D27" s="47"/>
      <c r="E27" s="47">
        <v>3</v>
      </c>
      <c r="F27" s="47">
        <v>1</v>
      </c>
      <c r="G27" s="47">
        <v>1</v>
      </c>
      <c r="H27" s="47">
        <v>1</v>
      </c>
      <c r="I27" s="47"/>
      <c r="J27" s="47"/>
      <c r="T27" s="47"/>
    </row>
    <row r="28" spans="1:20">
      <c r="A28" s="43">
        <v>43094</v>
      </c>
      <c r="B28" s="57">
        <f t="shared" si="0"/>
        <v>2</v>
      </c>
      <c r="C28" s="47"/>
      <c r="D28" s="47"/>
      <c r="E28" s="47">
        <v>2</v>
      </c>
      <c r="F28" s="47"/>
      <c r="G28" s="47"/>
      <c r="H28" s="47"/>
      <c r="I28" s="47"/>
      <c r="J28" s="47"/>
      <c r="T28" s="47"/>
    </row>
    <row r="29" spans="1:20">
      <c r="A29" s="43">
        <v>43095</v>
      </c>
      <c r="B29" s="57">
        <f t="shared" si="0"/>
        <v>3</v>
      </c>
      <c r="C29" s="47"/>
      <c r="D29" s="47"/>
      <c r="E29" s="47">
        <v>4</v>
      </c>
      <c r="F29" s="47"/>
      <c r="G29" s="47">
        <v>2</v>
      </c>
      <c r="H29" s="47">
        <v>2</v>
      </c>
      <c r="I29" s="47"/>
      <c r="J29" s="47"/>
      <c r="T29" s="47"/>
    </row>
    <row r="30" spans="1:20">
      <c r="A30" s="43">
        <v>43096</v>
      </c>
      <c r="B30" s="57">
        <f t="shared" si="0"/>
        <v>4</v>
      </c>
      <c r="C30" s="55">
        <v>6</v>
      </c>
      <c r="D30" s="47"/>
      <c r="E30" s="47"/>
      <c r="F30" s="47"/>
      <c r="G30" s="47">
        <v>5</v>
      </c>
      <c r="H30" s="47">
        <v>5</v>
      </c>
      <c r="I30" s="47"/>
      <c r="J30" s="47"/>
      <c r="S30" s="47">
        <v>2</v>
      </c>
      <c r="T30" s="47"/>
    </row>
    <row r="31" spans="1:20">
      <c r="A31" s="43">
        <v>43097</v>
      </c>
      <c r="B31" s="57">
        <f t="shared" si="0"/>
        <v>5</v>
      </c>
      <c r="C31" s="47">
        <v>7</v>
      </c>
      <c r="D31" s="47"/>
      <c r="E31" s="47">
        <v>6</v>
      </c>
      <c r="F31" s="47">
        <v>1</v>
      </c>
      <c r="G31" s="47">
        <v>4</v>
      </c>
      <c r="H31" s="47">
        <v>4</v>
      </c>
      <c r="I31" s="47"/>
      <c r="J31" s="47"/>
      <c r="S31" s="47"/>
      <c r="T31" s="47"/>
    </row>
    <row r="32" spans="1:20">
      <c r="A32" s="43">
        <v>43098</v>
      </c>
      <c r="B32" s="57">
        <f t="shared" si="0"/>
        <v>6</v>
      </c>
      <c r="C32" s="47">
        <v>4</v>
      </c>
      <c r="D32" s="47"/>
      <c r="E32" s="47"/>
      <c r="F32" s="47"/>
      <c r="G32" s="47"/>
      <c r="H32" s="47"/>
      <c r="I32" s="47"/>
      <c r="J32" s="47"/>
      <c r="S32" s="47"/>
      <c r="T32" s="47"/>
    </row>
    <row r="33" spans="1:20">
      <c r="A33" s="43">
        <v>43099</v>
      </c>
      <c r="B33" s="57">
        <f t="shared" si="0"/>
        <v>7</v>
      </c>
      <c r="C33" s="47">
        <v>4</v>
      </c>
      <c r="D33" s="47"/>
      <c r="E33" s="47">
        <v>1</v>
      </c>
      <c r="F33" s="47">
        <v>1</v>
      </c>
      <c r="G33" s="47">
        <v>1</v>
      </c>
      <c r="H33" s="47">
        <v>1</v>
      </c>
      <c r="I33" s="47"/>
      <c r="J33" s="47"/>
      <c r="S33" s="47"/>
      <c r="T33" s="47"/>
    </row>
    <row r="34" spans="1:20">
      <c r="A34" s="43">
        <v>43100</v>
      </c>
      <c r="B34" s="57">
        <f t="shared" si="0"/>
        <v>1</v>
      </c>
      <c r="C34" s="47">
        <v>8</v>
      </c>
      <c r="D34" s="47"/>
      <c r="E34" s="47">
        <v>3</v>
      </c>
      <c r="F34" s="47">
        <v>1</v>
      </c>
      <c r="G34" s="47">
        <v>4</v>
      </c>
      <c r="H34" s="47">
        <v>4</v>
      </c>
      <c r="I34" s="47"/>
      <c r="J34" s="47"/>
      <c r="R34" s="5">
        <v>5</v>
      </c>
      <c r="S34" s="47">
        <v>2</v>
      </c>
      <c r="T34" s="55"/>
    </row>
    <row r="35" spans="1:20">
      <c r="A35" s="43">
        <v>43101</v>
      </c>
      <c r="B35" s="57">
        <f t="shared" si="0"/>
        <v>2</v>
      </c>
      <c r="C35" s="47">
        <v>2</v>
      </c>
      <c r="D35" s="47"/>
      <c r="E35" s="47">
        <v>2</v>
      </c>
      <c r="F35" s="47">
        <v>1</v>
      </c>
      <c r="G35" s="47"/>
      <c r="H35" s="47"/>
      <c r="I35" s="47"/>
      <c r="J35" s="47"/>
      <c r="R35" s="5">
        <v>2</v>
      </c>
      <c r="S35" s="47">
        <v>1</v>
      </c>
      <c r="T35" s="47"/>
    </row>
    <row r="36" spans="1:20">
      <c r="A36" s="43">
        <v>43102</v>
      </c>
      <c r="B36" s="57">
        <f t="shared" si="0"/>
        <v>3</v>
      </c>
      <c r="C36" s="47">
        <v>7</v>
      </c>
      <c r="D36" s="47"/>
      <c r="E36" s="47">
        <v>1</v>
      </c>
      <c r="F36" s="47"/>
      <c r="G36" s="47">
        <v>3</v>
      </c>
      <c r="H36" s="47">
        <v>3</v>
      </c>
      <c r="I36" s="47"/>
      <c r="J36" s="47"/>
      <c r="S36" s="47">
        <v>1</v>
      </c>
      <c r="T36" s="47"/>
    </row>
    <row r="37" spans="1:20">
      <c r="A37" s="43">
        <v>43103</v>
      </c>
      <c r="B37" s="57">
        <f t="shared" si="0"/>
        <v>4</v>
      </c>
      <c r="C37" s="47">
        <v>3</v>
      </c>
      <c r="D37" s="47"/>
      <c r="E37" s="47">
        <v>3</v>
      </c>
      <c r="F37" s="47"/>
      <c r="G37" s="47"/>
      <c r="H37" s="47"/>
      <c r="I37" s="47"/>
      <c r="J37" s="47"/>
      <c r="R37" s="5">
        <v>5</v>
      </c>
      <c r="S37" s="47">
        <v>1</v>
      </c>
      <c r="T37" s="47"/>
    </row>
    <row r="38" spans="1:20">
      <c r="A38" s="43">
        <v>43104</v>
      </c>
      <c r="B38" s="57">
        <f t="shared" si="0"/>
        <v>5</v>
      </c>
      <c r="C38" s="47">
        <v>3</v>
      </c>
      <c r="D38" s="47"/>
      <c r="E38" s="47">
        <v>3</v>
      </c>
      <c r="F38" s="47">
        <v>2</v>
      </c>
      <c r="G38" s="47">
        <v>1</v>
      </c>
      <c r="H38" s="47">
        <v>1</v>
      </c>
      <c r="I38" s="47"/>
      <c r="J38" s="47"/>
      <c r="S38" s="47"/>
      <c r="T38" s="47"/>
    </row>
    <row r="39" spans="1:20">
      <c r="A39" s="43">
        <v>43105</v>
      </c>
      <c r="B39" s="57">
        <f t="shared" si="0"/>
        <v>6</v>
      </c>
      <c r="C39" s="47">
        <v>1</v>
      </c>
      <c r="D39" s="47"/>
      <c r="E39" s="47">
        <v>2</v>
      </c>
      <c r="F39" s="47">
        <v>1</v>
      </c>
      <c r="G39" s="47">
        <v>1</v>
      </c>
      <c r="H39" s="47">
        <v>1</v>
      </c>
      <c r="I39" s="47"/>
      <c r="J39" s="47"/>
      <c r="S39" s="47"/>
      <c r="T39" s="47"/>
    </row>
    <row r="40" spans="1:20">
      <c r="A40" s="43">
        <v>43106</v>
      </c>
      <c r="B40" s="57">
        <f t="shared" si="0"/>
        <v>7</v>
      </c>
      <c r="C40" s="47">
        <v>2</v>
      </c>
      <c r="D40" s="47"/>
      <c r="E40" s="47">
        <v>2</v>
      </c>
      <c r="F40" s="47"/>
      <c r="G40" s="47"/>
      <c r="H40" s="47"/>
      <c r="I40" s="47"/>
      <c r="J40" s="47"/>
      <c r="S40" s="47"/>
      <c r="T40" s="47"/>
    </row>
    <row r="41" spans="1:20">
      <c r="A41" s="43">
        <v>43107</v>
      </c>
      <c r="B41" s="57">
        <f t="shared" si="0"/>
        <v>1</v>
      </c>
      <c r="C41" s="47">
        <v>3</v>
      </c>
      <c r="D41" s="47"/>
      <c r="E41" s="47">
        <v>3</v>
      </c>
      <c r="F41" s="47">
        <v>1</v>
      </c>
      <c r="G41" s="47"/>
      <c r="H41" s="47"/>
      <c r="I41" s="47"/>
      <c r="J41" s="47"/>
      <c r="R41" s="5">
        <v>2</v>
      </c>
      <c r="S41" s="47"/>
      <c r="T41" s="47"/>
    </row>
    <row r="42" spans="1:20">
      <c r="A42" s="43">
        <v>43108</v>
      </c>
      <c r="B42" s="57">
        <f t="shared" si="0"/>
        <v>2</v>
      </c>
      <c r="C42" s="47"/>
      <c r="D42" s="47"/>
      <c r="E42" s="47">
        <v>2</v>
      </c>
      <c r="F42" s="47"/>
      <c r="G42" s="47">
        <v>1</v>
      </c>
      <c r="H42" s="47"/>
      <c r="I42" s="55">
        <v>1</v>
      </c>
      <c r="J42" s="47"/>
      <c r="S42" s="47"/>
      <c r="T42" s="47"/>
    </row>
    <row r="43" spans="1:20">
      <c r="A43" s="43">
        <v>43109</v>
      </c>
      <c r="B43" s="57">
        <f t="shared" si="0"/>
        <v>3</v>
      </c>
      <c r="C43" s="47"/>
      <c r="D43" s="46"/>
      <c r="E43" s="46">
        <v>2</v>
      </c>
      <c r="F43" s="47">
        <v>1</v>
      </c>
      <c r="G43" s="47"/>
      <c r="H43" s="47"/>
      <c r="I43" s="47"/>
      <c r="J43" s="47"/>
      <c r="S43" s="47"/>
      <c r="T43" s="47"/>
    </row>
    <row r="44" spans="1:20">
      <c r="A44" s="43">
        <v>43110</v>
      </c>
      <c r="B44" s="57">
        <f t="shared" si="0"/>
        <v>4</v>
      </c>
      <c r="C44" s="47"/>
      <c r="D44" s="47"/>
      <c r="E44" s="47">
        <v>1</v>
      </c>
      <c r="F44" s="47">
        <v>1</v>
      </c>
      <c r="G44" s="47"/>
      <c r="H44" s="47"/>
      <c r="I44" s="47"/>
      <c r="J44" s="47"/>
      <c r="S44" s="47"/>
      <c r="T44" s="47"/>
    </row>
    <row r="45" spans="1:20">
      <c r="A45" s="43">
        <v>43111</v>
      </c>
      <c r="B45" s="57">
        <f t="shared" si="0"/>
        <v>5</v>
      </c>
      <c r="C45" s="47"/>
      <c r="D45" s="47">
        <v>6</v>
      </c>
      <c r="E45" s="47">
        <v>7.5</v>
      </c>
      <c r="F45" s="47"/>
      <c r="G45" s="47"/>
      <c r="H45" s="47"/>
      <c r="I45" s="47"/>
      <c r="J45" s="47"/>
      <c r="S45" s="47"/>
      <c r="T45" s="47"/>
    </row>
    <row r="46" spans="1:20">
      <c r="A46" s="43">
        <v>43112</v>
      </c>
      <c r="B46" s="57">
        <f t="shared" si="0"/>
        <v>6</v>
      </c>
      <c r="C46" s="47">
        <v>1</v>
      </c>
      <c r="D46" s="47">
        <v>3</v>
      </c>
      <c r="E46" s="47">
        <v>3.5</v>
      </c>
      <c r="F46" s="47"/>
      <c r="G46" s="47"/>
      <c r="H46" s="47"/>
      <c r="I46" s="47"/>
      <c r="J46" s="47"/>
      <c r="S46" s="47"/>
      <c r="T46" s="47"/>
    </row>
    <row r="47" spans="1:20">
      <c r="A47" s="43">
        <v>43113</v>
      </c>
      <c r="B47" s="57">
        <f t="shared" si="0"/>
        <v>7</v>
      </c>
      <c r="C47" s="47"/>
      <c r="D47" s="46"/>
      <c r="E47" s="46"/>
      <c r="F47" s="47"/>
      <c r="G47" s="47"/>
      <c r="H47" s="47"/>
      <c r="I47" s="47"/>
      <c r="J47" s="47"/>
      <c r="S47" s="47"/>
      <c r="T47" s="47"/>
    </row>
    <row r="48" spans="1:20">
      <c r="A48" s="43">
        <v>43114</v>
      </c>
      <c r="B48" s="57">
        <f t="shared" si="0"/>
        <v>1</v>
      </c>
      <c r="C48" s="47">
        <v>1</v>
      </c>
      <c r="D48" s="47">
        <v>3</v>
      </c>
      <c r="E48" s="47">
        <v>3</v>
      </c>
      <c r="F48" s="47">
        <v>1</v>
      </c>
      <c r="G48" s="47">
        <v>1</v>
      </c>
      <c r="H48" s="47">
        <v>1</v>
      </c>
      <c r="I48" s="47"/>
      <c r="J48" s="47"/>
      <c r="S48" s="47"/>
      <c r="T48" s="47"/>
    </row>
    <row r="49" spans="1:20">
      <c r="A49" s="43">
        <v>43115</v>
      </c>
      <c r="B49" s="57">
        <f t="shared" si="0"/>
        <v>2</v>
      </c>
      <c r="C49" s="47"/>
      <c r="D49" s="47">
        <v>5</v>
      </c>
      <c r="E49" s="47">
        <v>7</v>
      </c>
      <c r="F49" s="47"/>
      <c r="G49" s="47"/>
      <c r="H49" s="47"/>
      <c r="I49" s="47"/>
      <c r="J49" s="47"/>
      <c r="Q49" s="5">
        <v>1</v>
      </c>
      <c r="S49" s="47"/>
      <c r="T49" s="47"/>
    </row>
    <row r="50" spans="1:20">
      <c r="A50" s="43">
        <v>43116</v>
      </c>
      <c r="B50" s="57">
        <f t="shared" si="0"/>
        <v>3</v>
      </c>
      <c r="C50" s="47"/>
      <c r="D50" s="47">
        <v>3</v>
      </c>
      <c r="E50" s="47">
        <v>4</v>
      </c>
      <c r="F50" s="47">
        <v>2</v>
      </c>
      <c r="G50" s="47"/>
      <c r="H50" s="47"/>
      <c r="I50" s="47"/>
      <c r="J50" s="47"/>
      <c r="Q50" s="5">
        <v>1</v>
      </c>
      <c r="S50" s="47"/>
      <c r="T50" s="47"/>
    </row>
    <row r="51" spans="1:20">
      <c r="A51" s="43">
        <v>43117</v>
      </c>
      <c r="B51" s="57">
        <f t="shared" si="0"/>
        <v>4</v>
      </c>
      <c r="C51" s="47"/>
      <c r="D51" s="47">
        <v>2</v>
      </c>
      <c r="E51" s="47">
        <v>4</v>
      </c>
      <c r="F51" s="47"/>
      <c r="G51" s="47"/>
      <c r="H51" s="47"/>
      <c r="I51" s="47"/>
      <c r="J51" s="47"/>
      <c r="S51" s="47"/>
      <c r="T51" s="47"/>
    </row>
    <row r="52" spans="1:20">
      <c r="A52" s="43">
        <v>43118</v>
      </c>
      <c r="B52" s="57">
        <f t="shared" si="0"/>
        <v>5</v>
      </c>
      <c r="C52" s="47"/>
      <c r="D52" s="47">
        <v>4</v>
      </c>
      <c r="E52" s="47">
        <v>5</v>
      </c>
      <c r="F52" s="47"/>
      <c r="G52" s="47"/>
      <c r="H52" s="47"/>
      <c r="I52" s="47"/>
      <c r="J52" s="47"/>
      <c r="S52" s="47"/>
      <c r="T52" s="47"/>
    </row>
    <row r="53" spans="1:20">
      <c r="A53" s="43">
        <v>43119</v>
      </c>
      <c r="B53" s="57">
        <f t="shared" si="0"/>
        <v>6</v>
      </c>
      <c r="C53" s="47"/>
      <c r="D53" s="47">
        <v>3</v>
      </c>
      <c r="E53" s="47">
        <v>3</v>
      </c>
      <c r="F53" s="47"/>
      <c r="G53" s="47"/>
      <c r="H53" s="47"/>
      <c r="I53" s="47"/>
      <c r="J53" s="47"/>
      <c r="S53" s="47"/>
      <c r="T53" s="47"/>
    </row>
    <row r="54" spans="1:20">
      <c r="A54" s="43">
        <v>43120</v>
      </c>
      <c r="B54" s="57">
        <f t="shared" si="0"/>
        <v>7</v>
      </c>
      <c r="C54" s="47">
        <v>2</v>
      </c>
      <c r="D54" s="47">
        <v>4</v>
      </c>
      <c r="E54" s="47">
        <v>4.5</v>
      </c>
      <c r="G54" s="47">
        <v>1</v>
      </c>
      <c r="H54" s="47">
        <v>1</v>
      </c>
      <c r="I54" s="47"/>
      <c r="J54" s="47"/>
      <c r="S54" s="47"/>
      <c r="T54" s="47"/>
    </row>
    <row r="55" spans="1:20">
      <c r="A55" s="43">
        <v>43121</v>
      </c>
      <c r="B55" s="57">
        <f t="shared" ref="B55:B63" si="1">WEEKDAY(A55)</f>
        <v>1</v>
      </c>
      <c r="C55" s="47">
        <v>3</v>
      </c>
      <c r="D55" s="47">
        <v>3</v>
      </c>
      <c r="E55" s="47">
        <v>3.5</v>
      </c>
      <c r="F55" s="47">
        <v>1</v>
      </c>
      <c r="G55" s="47">
        <v>1</v>
      </c>
      <c r="H55" s="47"/>
      <c r="I55" s="47">
        <v>1</v>
      </c>
      <c r="J55" s="47"/>
      <c r="S55" s="47"/>
      <c r="T55" s="47"/>
    </row>
    <row r="56" spans="1:20">
      <c r="A56" s="43">
        <v>43122</v>
      </c>
      <c r="B56" s="57">
        <f t="shared" si="1"/>
        <v>2</v>
      </c>
      <c r="C56" s="47"/>
      <c r="D56" s="47">
        <v>2</v>
      </c>
      <c r="E56" s="47">
        <v>2</v>
      </c>
      <c r="F56" s="47"/>
      <c r="G56" s="47"/>
      <c r="H56" s="47"/>
      <c r="I56" s="47"/>
      <c r="J56" s="47"/>
      <c r="S56" s="47"/>
      <c r="T56" s="47"/>
    </row>
    <row r="57" spans="1:20">
      <c r="A57" s="43">
        <v>43123</v>
      </c>
      <c r="B57" s="57">
        <f t="shared" si="1"/>
        <v>3</v>
      </c>
      <c r="C57" s="47"/>
      <c r="D57" s="46"/>
      <c r="E57" s="46"/>
      <c r="F57" s="47"/>
      <c r="G57" s="47"/>
      <c r="H57" s="47"/>
      <c r="I57" s="47"/>
      <c r="J57" s="47"/>
      <c r="R57" s="5">
        <v>1</v>
      </c>
      <c r="S57" s="47"/>
      <c r="T57" s="47"/>
    </row>
    <row r="58" spans="1:20">
      <c r="A58" s="43">
        <v>43124</v>
      </c>
      <c r="B58" s="57">
        <f t="shared" si="1"/>
        <v>4</v>
      </c>
      <c r="C58" s="47"/>
      <c r="D58" s="47">
        <v>3</v>
      </c>
      <c r="E58" s="47">
        <v>3</v>
      </c>
      <c r="F58" s="47">
        <v>1</v>
      </c>
      <c r="G58" s="47">
        <v>1</v>
      </c>
      <c r="H58" s="47"/>
      <c r="I58" s="47">
        <v>1</v>
      </c>
      <c r="J58" s="47"/>
      <c r="S58" s="47"/>
      <c r="T58" s="47"/>
    </row>
    <row r="59" spans="1:20">
      <c r="A59" s="43">
        <v>43125</v>
      </c>
      <c r="B59" s="57">
        <f t="shared" si="1"/>
        <v>5</v>
      </c>
      <c r="C59" s="47"/>
      <c r="D59" s="47">
        <v>4</v>
      </c>
      <c r="E59" s="47">
        <v>6</v>
      </c>
      <c r="F59" s="47">
        <v>3</v>
      </c>
      <c r="G59" s="47">
        <v>2</v>
      </c>
      <c r="H59" s="47">
        <v>1</v>
      </c>
      <c r="I59" s="47"/>
      <c r="J59" s="55">
        <v>1</v>
      </c>
      <c r="Q59" s="58"/>
      <c r="R59" s="58"/>
      <c r="S59" s="58"/>
      <c r="T59" s="47"/>
    </row>
    <row r="60" spans="1:20">
      <c r="A60" s="43">
        <v>43126</v>
      </c>
      <c r="B60" s="57">
        <f t="shared" si="1"/>
        <v>6</v>
      </c>
      <c r="C60" s="47"/>
      <c r="D60" s="47">
        <v>3</v>
      </c>
      <c r="E60" s="47">
        <v>3.5</v>
      </c>
      <c r="F60" s="47"/>
      <c r="G60" s="47"/>
      <c r="H60" s="47"/>
      <c r="I60" s="47"/>
      <c r="J60" s="47"/>
      <c r="S60" s="47"/>
      <c r="T60" s="47"/>
    </row>
    <row r="61" spans="1:20">
      <c r="A61" s="43">
        <v>43127</v>
      </c>
      <c r="B61" s="57">
        <f t="shared" si="1"/>
        <v>7</v>
      </c>
      <c r="C61" s="47">
        <v>3</v>
      </c>
      <c r="D61" s="47">
        <v>1</v>
      </c>
      <c r="E61" s="47">
        <v>2</v>
      </c>
      <c r="F61" s="47"/>
      <c r="G61" s="47"/>
      <c r="H61" s="47"/>
      <c r="I61" s="47"/>
      <c r="J61" s="47"/>
      <c r="S61" s="47"/>
      <c r="T61" s="47"/>
    </row>
    <row r="62" spans="1:20">
      <c r="A62" s="43">
        <v>43128</v>
      </c>
      <c r="B62" s="57">
        <f t="shared" si="1"/>
        <v>1</v>
      </c>
      <c r="C62" s="47">
        <v>1</v>
      </c>
      <c r="D62" s="47">
        <v>9</v>
      </c>
      <c r="E62" s="47">
        <v>11</v>
      </c>
      <c r="F62" s="47">
        <v>1</v>
      </c>
      <c r="G62" s="47">
        <v>1</v>
      </c>
      <c r="H62" s="47"/>
      <c r="I62" s="47">
        <v>1</v>
      </c>
      <c r="J62" s="47"/>
      <c r="S62" s="47"/>
      <c r="T62" s="47"/>
    </row>
    <row r="63" spans="1:20">
      <c r="A63" s="43">
        <v>43129</v>
      </c>
      <c r="B63" s="57">
        <f t="shared" si="1"/>
        <v>2</v>
      </c>
      <c r="C63" s="47">
        <v>3</v>
      </c>
      <c r="D63" s="47">
        <v>1</v>
      </c>
      <c r="E63" s="47">
        <v>1</v>
      </c>
      <c r="F63" s="47">
        <v>1</v>
      </c>
      <c r="G63" s="47">
        <v>1</v>
      </c>
      <c r="H63" s="47">
        <v>1</v>
      </c>
      <c r="I63" s="47"/>
      <c r="J63" s="47"/>
      <c r="S63" s="47"/>
      <c r="T63" s="47"/>
    </row>
    <row r="64" spans="1:20">
      <c r="A64" s="43">
        <v>43130</v>
      </c>
      <c r="B64" s="57">
        <f t="shared" ref="B64" si="2">WEEKDAY(A64)</f>
        <v>3</v>
      </c>
      <c r="C64" s="47"/>
      <c r="D64" s="47">
        <v>2</v>
      </c>
      <c r="E64" s="47">
        <v>2</v>
      </c>
      <c r="F64" s="47"/>
      <c r="G64" s="47"/>
      <c r="H64" s="47"/>
      <c r="I64" s="47"/>
      <c r="J64" s="47"/>
      <c r="S64" s="47"/>
      <c r="T64" s="47"/>
    </row>
    <row r="65" spans="1:20">
      <c r="A65" s="43">
        <v>43131</v>
      </c>
      <c r="B65" s="57">
        <f t="shared" ref="B65" si="3">WEEKDAY(A65)</f>
        <v>4</v>
      </c>
      <c r="C65" s="47">
        <v>1</v>
      </c>
      <c r="D65" s="47">
        <v>5</v>
      </c>
      <c r="E65" s="47">
        <v>5.5</v>
      </c>
      <c r="F65" s="47"/>
      <c r="G65" s="47"/>
      <c r="H65" s="47"/>
      <c r="I65" s="47"/>
      <c r="J65" s="47"/>
      <c r="S65" s="47"/>
      <c r="T65" s="47"/>
    </row>
    <row r="66" spans="1:20">
      <c r="A66" s="43">
        <v>43132</v>
      </c>
      <c r="B66" s="57">
        <f t="shared" ref="B66" si="4">WEEKDAY(A66)</f>
        <v>5</v>
      </c>
      <c r="C66" s="47">
        <v>2</v>
      </c>
      <c r="D66" s="47">
        <v>2</v>
      </c>
      <c r="E66" s="47">
        <v>2</v>
      </c>
      <c r="F66" s="47">
        <v>1</v>
      </c>
      <c r="G66" s="47"/>
      <c r="H66" s="47"/>
      <c r="I66" s="47"/>
      <c r="J66" s="47"/>
      <c r="S66" s="47"/>
      <c r="T66" s="47"/>
    </row>
    <row r="67" spans="1:20">
      <c r="A67" s="43">
        <v>43133</v>
      </c>
      <c r="B67" s="57">
        <f t="shared" ref="B67" si="5">WEEKDAY(A67)</f>
        <v>6</v>
      </c>
      <c r="C67" s="47"/>
      <c r="D67" s="47">
        <v>2</v>
      </c>
      <c r="E67" s="47">
        <v>3</v>
      </c>
      <c r="F67" s="47"/>
      <c r="G67" s="47"/>
      <c r="H67" s="47"/>
      <c r="I67" s="47"/>
      <c r="J67" s="47"/>
      <c r="S67" s="47"/>
      <c r="T67" s="47"/>
    </row>
    <row r="68" spans="1:20">
      <c r="A68" s="43">
        <v>43134</v>
      </c>
      <c r="B68" s="57">
        <f t="shared" ref="B68" si="6">WEEKDAY(A68)</f>
        <v>7</v>
      </c>
      <c r="C68" s="47">
        <v>2</v>
      </c>
      <c r="D68" s="47">
        <v>2</v>
      </c>
      <c r="E68" s="47">
        <v>5</v>
      </c>
      <c r="F68" s="47"/>
      <c r="G68" s="47">
        <v>1</v>
      </c>
      <c r="H68" s="47"/>
      <c r="I68" s="47">
        <v>1</v>
      </c>
      <c r="J68" s="47"/>
      <c r="S68" s="47"/>
      <c r="T68" s="47"/>
    </row>
    <row r="69" spans="1:20">
      <c r="A69" s="43">
        <v>43135</v>
      </c>
      <c r="B69" s="57">
        <f t="shared" ref="B69" si="7">WEEKDAY(A69)</f>
        <v>1</v>
      </c>
      <c r="C69" s="47"/>
      <c r="D69" s="47">
        <v>2</v>
      </c>
      <c r="E69" s="47">
        <v>4</v>
      </c>
      <c r="F69" s="47"/>
      <c r="G69" s="47"/>
      <c r="H69" s="47"/>
      <c r="I69" s="47"/>
      <c r="J69" s="47"/>
      <c r="S69" s="47"/>
      <c r="T69" s="47"/>
    </row>
    <row r="70" spans="1:20">
      <c r="A70" s="43">
        <v>43136</v>
      </c>
      <c r="B70" s="57">
        <f t="shared" ref="B70" si="8">WEEKDAY(A70)</f>
        <v>2</v>
      </c>
      <c r="C70" s="47"/>
      <c r="D70" s="47">
        <v>1</v>
      </c>
      <c r="E70" s="47">
        <v>1</v>
      </c>
      <c r="F70" s="47"/>
      <c r="G70" s="47"/>
      <c r="H70" s="47"/>
      <c r="I70" s="47"/>
      <c r="J70" s="47"/>
      <c r="S70" s="47"/>
      <c r="T70" s="47"/>
    </row>
    <row r="71" spans="1:20">
      <c r="A71" s="43">
        <v>43137</v>
      </c>
      <c r="B71" s="57">
        <f t="shared" ref="B71" si="9">WEEKDAY(A71)</f>
        <v>3</v>
      </c>
      <c r="C71" s="47"/>
      <c r="D71" s="47">
        <v>1</v>
      </c>
      <c r="E71" s="47">
        <v>1</v>
      </c>
      <c r="F71" s="47"/>
      <c r="G71" s="47"/>
      <c r="H71" s="47"/>
      <c r="I71" s="47"/>
      <c r="J71" s="47"/>
      <c r="S71" s="47"/>
      <c r="T71" s="47"/>
    </row>
    <row r="72" spans="1:20">
      <c r="A72" s="43">
        <v>43138</v>
      </c>
      <c r="B72" s="57">
        <f t="shared" ref="B72:B73" si="10">WEEKDAY(A72)</f>
        <v>4</v>
      </c>
      <c r="C72" s="47"/>
      <c r="D72" s="46"/>
      <c r="E72" s="46"/>
      <c r="F72" s="47"/>
      <c r="G72" s="47"/>
      <c r="H72" s="47"/>
      <c r="I72" s="47"/>
      <c r="J72" s="47"/>
      <c r="S72" s="47"/>
      <c r="T72" s="47"/>
    </row>
    <row r="73" spans="1:20">
      <c r="A73" s="43">
        <v>43139</v>
      </c>
      <c r="B73" s="57">
        <f t="shared" si="10"/>
        <v>5</v>
      </c>
      <c r="C73" s="47">
        <v>1</v>
      </c>
      <c r="D73" s="47">
        <v>2</v>
      </c>
      <c r="E73" s="47">
        <v>5</v>
      </c>
      <c r="F73" s="47"/>
      <c r="G73" s="47">
        <v>1</v>
      </c>
      <c r="H73" s="47"/>
      <c r="I73" s="47">
        <v>1</v>
      </c>
      <c r="J73" s="47"/>
      <c r="S73" s="47"/>
      <c r="T73" s="47"/>
    </row>
    <row r="74" spans="1:20">
      <c r="A74" s="43">
        <v>43140</v>
      </c>
      <c r="B74" s="57">
        <f t="shared" ref="B74" si="11">WEEKDAY(A74)</f>
        <v>6</v>
      </c>
      <c r="C74" s="47">
        <v>2</v>
      </c>
      <c r="D74" s="47">
        <v>1</v>
      </c>
      <c r="E74" s="47">
        <v>1</v>
      </c>
      <c r="F74" s="47"/>
      <c r="G74" s="47"/>
      <c r="H74" s="47"/>
      <c r="I74" s="47"/>
      <c r="J74" s="47"/>
      <c r="S74" s="47"/>
      <c r="T74" s="47"/>
    </row>
    <row r="75" spans="1:20">
      <c r="A75" s="43">
        <v>43141</v>
      </c>
      <c r="B75" s="57">
        <f t="shared" ref="B75" si="12">WEEKDAY(A75)</f>
        <v>7</v>
      </c>
      <c r="C75" s="47"/>
      <c r="D75" s="46"/>
      <c r="E75" s="46"/>
      <c r="F75" s="47"/>
      <c r="G75" s="47"/>
      <c r="H75" s="47"/>
      <c r="I75" s="47"/>
      <c r="J75" s="47"/>
      <c r="S75" s="47"/>
      <c r="T75" s="47"/>
    </row>
    <row r="76" spans="1:20">
      <c r="A76" s="43">
        <v>43142</v>
      </c>
      <c r="B76" s="57">
        <f t="shared" ref="B76" si="13">WEEKDAY(A76)</f>
        <v>1</v>
      </c>
      <c r="C76" s="47">
        <v>2</v>
      </c>
      <c r="D76" s="47">
        <v>3</v>
      </c>
      <c r="E76" s="47">
        <v>3</v>
      </c>
      <c r="F76" s="47">
        <v>2</v>
      </c>
      <c r="G76" s="47">
        <v>2</v>
      </c>
      <c r="H76" s="47">
        <v>1</v>
      </c>
      <c r="I76" s="47"/>
      <c r="J76" s="47">
        <v>1</v>
      </c>
      <c r="S76" s="47"/>
      <c r="T76" s="47"/>
    </row>
    <row r="77" spans="1:20">
      <c r="A77" s="43">
        <v>43143</v>
      </c>
      <c r="B77" s="57">
        <f t="shared" ref="B77:B78" si="14">WEEKDAY(A77)</f>
        <v>2</v>
      </c>
      <c r="C77" s="47"/>
      <c r="D77" s="46"/>
      <c r="E77" s="46"/>
      <c r="F77" s="47"/>
      <c r="G77" s="47"/>
      <c r="H77" s="47"/>
      <c r="I77" s="47"/>
      <c r="J77" s="47"/>
      <c r="S77" s="47"/>
      <c r="T77" s="47"/>
    </row>
    <row r="78" spans="1:20">
      <c r="A78" s="43">
        <v>43144</v>
      </c>
      <c r="B78" s="57">
        <f t="shared" si="14"/>
        <v>3</v>
      </c>
      <c r="C78" s="47"/>
      <c r="D78" s="47">
        <v>3</v>
      </c>
      <c r="E78" s="47">
        <v>6</v>
      </c>
      <c r="F78" s="47">
        <v>1</v>
      </c>
      <c r="G78" s="47">
        <v>1</v>
      </c>
      <c r="H78" s="47">
        <v>1</v>
      </c>
      <c r="I78" s="47"/>
      <c r="J78" s="47"/>
      <c r="S78" s="47"/>
      <c r="T78" s="47"/>
    </row>
    <row r="79" spans="1:20">
      <c r="A79" s="60">
        <v>43145</v>
      </c>
      <c r="B79" s="57">
        <f t="shared" ref="B79" si="15">WEEKDAY(A79)</f>
        <v>4</v>
      </c>
      <c r="C79" s="47"/>
      <c r="D79" s="47">
        <v>1</v>
      </c>
      <c r="E79" s="47">
        <v>2.5</v>
      </c>
      <c r="F79" s="47"/>
      <c r="G79" s="47"/>
      <c r="H79" s="47"/>
      <c r="I79" s="47"/>
      <c r="J79" s="47"/>
      <c r="S79" s="47"/>
      <c r="T79" s="47"/>
    </row>
    <row r="80" spans="1:20">
      <c r="A80" s="60">
        <v>43146</v>
      </c>
      <c r="B80" s="57">
        <f t="shared" ref="B80:B84" si="16">WEEKDAY(A80)</f>
        <v>5</v>
      </c>
      <c r="C80" s="47"/>
      <c r="D80" s="46"/>
      <c r="E80" s="46"/>
      <c r="F80" s="47"/>
      <c r="G80" s="47"/>
      <c r="H80" s="47"/>
      <c r="I80" s="47"/>
      <c r="J80" s="47"/>
      <c r="S80" s="47"/>
      <c r="T80" s="47"/>
    </row>
    <row r="81" spans="1:20">
      <c r="A81" s="60">
        <v>43147</v>
      </c>
      <c r="B81" s="57">
        <f t="shared" si="16"/>
        <v>6</v>
      </c>
      <c r="C81" s="47"/>
      <c r="D81" s="47">
        <v>1</v>
      </c>
      <c r="E81" s="47">
        <v>1</v>
      </c>
      <c r="F81" s="47"/>
      <c r="G81" s="47"/>
      <c r="H81" s="47"/>
      <c r="I81" s="47"/>
      <c r="J81" s="47"/>
      <c r="S81" s="47"/>
      <c r="T81" s="47"/>
    </row>
    <row r="82" spans="1:20">
      <c r="A82" s="60">
        <v>43148</v>
      </c>
      <c r="B82" s="57">
        <f t="shared" si="16"/>
        <v>7</v>
      </c>
      <c r="C82" s="47"/>
      <c r="D82" s="46"/>
      <c r="E82" s="46"/>
      <c r="F82" s="47"/>
      <c r="G82" s="47"/>
      <c r="H82" s="47"/>
      <c r="I82" s="47"/>
      <c r="J82" s="47"/>
      <c r="S82" s="47"/>
      <c r="T82" s="47"/>
    </row>
    <row r="83" spans="1:20">
      <c r="A83" s="60">
        <v>43149</v>
      </c>
      <c r="B83" s="57">
        <f t="shared" si="16"/>
        <v>1</v>
      </c>
      <c r="C83" s="47">
        <v>1</v>
      </c>
      <c r="D83" s="47">
        <v>1</v>
      </c>
      <c r="E83" s="47">
        <v>3</v>
      </c>
      <c r="F83" s="47"/>
      <c r="G83" s="47"/>
      <c r="H83" s="47"/>
      <c r="I83" s="47"/>
      <c r="J83" s="47"/>
      <c r="S83" s="47"/>
      <c r="T83" s="47"/>
    </row>
    <row r="84" spans="1:20">
      <c r="A84" s="60">
        <v>43150</v>
      </c>
      <c r="B84" s="57">
        <f t="shared" si="16"/>
        <v>2</v>
      </c>
      <c r="C84" s="47"/>
      <c r="D84" s="47">
        <v>2</v>
      </c>
      <c r="E84" s="47">
        <v>6.5</v>
      </c>
      <c r="F84" s="47">
        <v>1</v>
      </c>
      <c r="G84" s="47">
        <v>1</v>
      </c>
      <c r="H84" s="47">
        <v>1</v>
      </c>
      <c r="I84" s="47"/>
      <c r="J84" s="47"/>
      <c r="S84" s="47"/>
      <c r="T84" s="47"/>
    </row>
    <row r="85" spans="1:20">
      <c r="A85" s="60">
        <v>43151</v>
      </c>
      <c r="B85" s="57">
        <f t="shared" ref="B85" si="17">WEEKDAY(A85)</f>
        <v>3</v>
      </c>
      <c r="C85" s="47"/>
      <c r="D85" s="46"/>
      <c r="E85" s="46"/>
      <c r="F85" s="47"/>
      <c r="G85" s="47"/>
      <c r="H85" s="47"/>
      <c r="I85" s="47"/>
      <c r="J85" s="47"/>
      <c r="S85" s="47"/>
      <c r="T85" s="47"/>
    </row>
    <row r="86" spans="1:20">
      <c r="A86" s="60">
        <v>43152</v>
      </c>
      <c r="B86" s="57">
        <f t="shared" ref="B86:B88" si="18">WEEKDAY(A86)</f>
        <v>4</v>
      </c>
      <c r="C86" s="47"/>
      <c r="D86" s="47">
        <v>1</v>
      </c>
      <c r="E86" s="47">
        <v>1</v>
      </c>
      <c r="F86" s="47"/>
      <c r="G86" s="47"/>
      <c r="H86" s="47"/>
      <c r="I86" s="47"/>
      <c r="J86" s="47"/>
      <c r="S86" s="47"/>
      <c r="T86" s="47"/>
    </row>
    <row r="87" spans="1:20">
      <c r="A87" s="43">
        <v>43153</v>
      </c>
      <c r="B87" s="57">
        <f t="shared" si="18"/>
        <v>5</v>
      </c>
      <c r="C87" s="47"/>
      <c r="D87" s="47">
        <v>3</v>
      </c>
      <c r="E87" s="47">
        <v>5</v>
      </c>
      <c r="F87" s="47"/>
      <c r="G87" s="47"/>
      <c r="H87" s="47"/>
      <c r="I87" s="47"/>
      <c r="J87" s="47"/>
      <c r="S87" s="47"/>
      <c r="T87" s="47"/>
    </row>
    <row r="88" spans="1:20">
      <c r="A88" s="43">
        <v>43154</v>
      </c>
      <c r="B88" s="57">
        <f t="shared" si="18"/>
        <v>6</v>
      </c>
      <c r="C88" s="47">
        <v>2</v>
      </c>
      <c r="D88" s="47">
        <v>1</v>
      </c>
      <c r="E88" s="47">
        <v>1</v>
      </c>
      <c r="F88" s="47"/>
      <c r="G88" s="47"/>
      <c r="H88" s="47"/>
      <c r="I88" s="47"/>
      <c r="J88" s="47"/>
      <c r="S88" s="47"/>
      <c r="T88" s="47"/>
    </row>
    <row r="89" spans="1:20">
      <c r="A89" s="43">
        <v>43155</v>
      </c>
      <c r="B89" s="57">
        <f t="shared" ref="B89" si="19">WEEKDAY(A89)</f>
        <v>7</v>
      </c>
      <c r="C89" s="47"/>
      <c r="D89" s="47">
        <v>2</v>
      </c>
      <c r="E89" s="47">
        <v>2</v>
      </c>
      <c r="F89" s="47">
        <v>1</v>
      </c>
      <c r="G89" s="47">
        <v>1</v>
      </c>
      <c r="H89" s="47">
        <v>1</v>
      </c>
      <c r="I89" s="47"/>
      <c r="J89" s="47"/>
      <c r="S89" s="47"/>
      <c r="T89" s="47"/>
    </row>
    <row r="90" spans="1:20">
      <c r="A90" s="43">
        <v>43156</v>
      </c>
      <c r="B90" s="57">
        <f t="shared" ref="B90" si="20">WEEKDAY(A90)</f>
        <v>1</v>
      </c>
      <c r="C90" s="47"/>
      <c r="D90" s="46"/>
      <c r="E90" s="46"/>
      <c r="F90" s="47"/>
      <c r="G90" s="47"/>
      <c r="H90" s="47"/>
      <c r="I90" s="47"/>
      <c r="J90" s="47"/>
      <c r="S90" s="47"/>
      <c r="T90" s="47"/>
    </row>
    <row r="91" spans="1:20">
      <c r="A91" s="43">
        <v>43157</v>
      </c>
      <c r="B91" s="57">
        <f t="shared" ref="B91" si="21">WEEKDAY(A91)</f>
        <v>2</v>
      </c>
      <c r="C91" s="47"/>
      <c r="D91" s="47">
        <v>4</v>
      </c>
      <c r="E91" s="47">
        <v>6.5</v>
      </c>
      <c r="F91" s="47">
        <v>1</v>
      </c>
      <c r="G91" s="47"/>
      <c r="H91" s="47"/>
      <c r="I91" s="47"/>
      <c r="J91" s="47"/>
      <c r="S91" s="47"/>
      <c r="T91" s="47"/>
    </row>
    <row r="92" spans="1:20">
      <c r="A92" s="43">
        <v>43158</v>
      </c>
      <c r="B92" s="57">
        <f t="shared" ref="B92" si="22">WEEKDAY(A92)</f>
        <v>3</v>
      </c>
      <c r="C92" s="47"/>
      <c r="D92" s="47">
        <v>2</v>
      </c>
      <c r="E92" s="47">
        <v>3</v>
      </c>
      <c r="F92" s="47">
        <v>1</v>
      </c>
      <c r="G92" s="47"/>
      <c r="H92" s="47"/>
      <c r="I92" s="47"/>
      <c r="J92" s="47"/>
      <c r="S92" s="47"/>
      <c r="T92" s="47"/>
    </row>
    <row r="93" spans="1:20">
      <c r="A93" s="43">
        <v>43159</v>
      </c>
      <c r="B93" s="57">
        <f t="shared" ref="B93" si="23">WEEKDAY(A93)</f>
        <v>4</v>
      </c>
      <c r="C93" s="47"/>
      <c r="D93" s="47">
        <v>5</v>
      </c>
      <c r="E93" s="47">
        <v>8</v>
      </c>
      <c r="F93" s="47">
        <v>1</v>
      </c>
      <c r="G93" s="47">
        <v>1</v>
      </c>
      <c r="H93" s="47"/>
      <c r="I93" s="47"/>
      <c r="J93" s="47">
        <v>1</v>
      </c>
      <c r="S93" s="47"/>
      <c r="T93" s="47"/>
    </row>
    <row r="94" spans="1:20">
      <c r="A94" s="43">
        <v>43160</v>
      </c>
      <c r="B94" s="57">
        <f t="shared" ref="B94" si="24">WEEKDAY(A94)</f>
        <v>5</v>
      </c>
      <c r="C94" s="47">
        <v>4</v>
      </c>
      <c r="D94" s="47">
        <v>3</v>
      </c>
      <c r="E94" s="47">
        <v>3</v>
      </c>
      <c r="F94" s="47"/>
      <c r="G94" s="47">
        <v>1</v>
      </c>
      <c r="H94" s="47"/>
      <c r="I94" s="47"/>
      <c r="J94" s="47"/>
      <c r="S94" s="47"/>
      <c r="T94" s="47"/>
    </row>
    <row r="95" spans="1:20">
      <c r="A95" s="43">
        <v>43161</v>
      </c>
      <c r="B95" s="57">
        <f t="shared" ref="B95" si="25">WEEKDAY(A95)</f>
        <v>6</v>
      </c>
      <c r="C95" s="47"/>
      <c r="D95" s="47">
        <v>1</v>
      </c>
      <c r="E95" s="47">
        <v>1</v>
      </c>
      <c r="F95" s="47"/>
      <c r="G95" s="47"/>
      <c r="H95" s="47"/>
      <c r="I95" s="47"/>
      <c r="J95" s="47"/>
      <c r="S95" s="47"/>
      <c r="T95" s="47"/>
    </row>
    <row r="96" spans="1:20">
      <c r="A96" s="43">
        <v>43162</v>
      </c>
      <c r="B96" s="57">
        <f t="shared" ref="B96" si="26">WEEKDAY(A96)</f>
        <v>7</v>
      </c>
      <c r="C96" s="47">
        <v>1</v>
      </c>
      <c r="D96" s="47">
        <v>3</v>
      </c>
      <c r="E96" s="47">
        <v>4.5</v>
      </c>
      <c r="F96" s="47"/>
      <c r="G96" s="47"/>
      <c r="H96" s="47"/>
      <c r="I96" s="47"/>
      <c r="J96" s="47"/>
      <c r="S96" s="47"/>
      <c r="T96" s="47"/>
    </row>
    <row r="97" spans="1:20">
      <c r="A97" s="43">
        <v>43163</v>
      </c>
      <c r="B97" s="57">
        <f t="shared" ref="B97:B98" si="27">WEEKDAY(A97)</f>
        <v>1</v>
      </c>
      <c r="C97" s="47"/>
      <c r="D97" s="47">
        <v>7</v>
      </c>
      <c r="E97" s="47">
        <v>11</v>
      </c>
      <c r="F97" s="47">
        <v>1</v>
      </c>
      <c r="G97" s="47">
        <v>1</v>
      </c>
      <c r="H97" s="47">
        <v>1</v>
      </c>
      <c r="I97" s="47"/>
      <c r="J97" s="47"/>
      <c r="S97" s="47"/>
      <c r="T97" s="47"/>
    </row>
    <row r="98" spans="1:20">
      <c r="A98" s="43">
        <v>43164</v>
      </c>
      <c r="B98" s="57">
        <f t="shared" si="27"/>
        <v>2</v>
      </c>
      <c r="C98" s="47"/>
      <c r="D98" s="47">
        <v>2</v>
      </c>
      <c r="E98" s="47">
        <v>3</v>
      </c>
      <c r="F98" s="47"/>
      <c r="G98" s="47"/>
      <c r="H98" s="47"/>
      <c r="I98" s="47"/>
      <c r="J98" s="47"/>
      <c r="S98" s="47"/>
      <c r="T98" s="47"/>
    </row>
    <row r="99" spans="1:20">
      <c r="A99" s="43">
        <v>43165</v>
      </c>
      <c r="B99" s="57">
        <f t="shared" ref="B99:B101" si="28">WEEKDAY(A99)</f>
        <v>3</v>
      </c>
      <c r="C99" s="47"/>
      <c r="D99" s="47">
        <v>4</v>
      </c>
      <c r="E99" s="47">
        <v>9</v>
      </c>
      <c r="F99" s="47"/>
      <c r="G99" s="47"/>
      <c r="H99" s="47"/>
      <c r="I99" s="47"/>
      <c r="J99" s="47"/>
      <c r="S99" s="47"/>
      <c r="T99" s="47"/>
    </row>
    <row r="100" spans="1:20">
      <c r="A100" s="43">
        <v>43166</v>
      </c>
      <c r="B100" s="57">
        <f t="shared" si="28"/>
        <v>4</v>
      </c>
      <c r="C100" s="47"/>
      <c r="D100" s="47">
        <v>1</v>
      </c>
      <c r="E100" s="47">
        <v>1</v>
      </c>
      <c r="F100" s="47"/>
      <c r="G100" s="47"/>
      <c r="H100" s="47"/>
      <c r="I100" s="47"/>
      <c r="J100" s="47"/>
      <c r="S100" s="47"/>
      <c r="T100" s="47"/>
    </row>
    <row r="101" spans="1:20">
      <c r="A101" s="43">
        <v>43167</v>
      </c>
      <c r="B101" s="57">
        <f t="shared" si="28"/>
        <v>5</v>
      </c>
      <c r="C101" s="47"/>
      <c r="D101" s="46"/>
      <c r="E101" s="46"/>
      <c r="F101" s="47"/>
      <c r="G101" s="47"/>
      <c r="H101" s="47"/>
      <c r="I101" s="47"/>
      <c r="J101" s="47"/>
      <c r="S101" s="47"/>
      <c r="T101" s="47"/>
    </row>
    <row r="102" spans="1:20">
      <c r="A102" s="43">
        <v>43168</v>
      </c>
      <c r="B102" s="57">
        <f t="shared" ref="B102:B117" si="29">WEEKDAY(A102)</f>
        <v>6</v>
      </c>
      <c r="C102" s="47"/>
      <c r="D102" s="47">
        <v>1</v>
      </c>
      <c r="E102" s="47">
        <v>1.5</v>
      </c>
      <c r="F102" s="47"/>
      <c r="G102" s="47"/>
      <c r="H102" s="47"/>
      <c r="I102" s="47"/>
      <c r="J102" s="47"/>
      <c r="S102" s="47"/>
      <c r="T102" s="47"/>
    </row>
    <row r="103" spans="1:20">
      <c r="A103" s="43">
        <v>43169</v>
      </c>
      <c r="B103" s="57">
        <f t="shared" si="29"/>
        <v>7</v>
      </c>
      <c r="C103" s="47"/>
      <c r="D103" s="47">
        <v>2</v>
      </c>
      <c r="E103" s="47">
        <v>3</v>
      </c>
      <c r="F103" s="47"/>
      <c r="G103" s="47"/>
      <c r="H103" s="47"/>
      <c r="I103" s="47"/>
      <c r="J103" s="47"/>
      <c r="S103" s="47"/>
      <c r="T103" s="47"/>
    </row>
    <row r="104" spans="1:20">
      <c r="A104" s="43">
        <v>43170</v>
      </c>
      <c r="B104" s="57">
        <f t="shared" si="29"/>
        <v>1</v>
      </c>
      <c r="C104" s="47"/>
      <c r="D104" s="47">
        <v>2</v>
      </c>
      <c r="E104" s="47">
        <v>5.5</v>
      </c>
      <c r="F104" s="47"/>
      <c r="G104" s="47"/>
      <c r="H104" s="47"/>
      <c r="I104" s="47"/>
      <c r="J104" s="47"/>
      <c r="S104" s="47"/>
      <c r="T104" s="47"/>
    </row>
    <row r="105" spans="1:20">
      <c r="A105" s="43">
        <v>43171</v>
      </c>
      <c r="B105" s="57">
        <f t="shared" si="29"/>
        <v>2</v>
      </c>
      <c r="C105" s="47"/>
      <c r="D105" s="47">
        <v>1</v>
      </c>
      <c r="E105" s="47">
        <v>1</v>
      </c>
      <c r="F105" s="47"/>
      <c r="G105" s="47"/>
      <c r="H105" s="47"/>
      <c r="I105" s="47"/>
      <c r="J105" s="47"/>
      <c r="S105" s="47"/>
      <c r="T105" s="47"/>
    </row>
    <row r="106" spans="1:20">
      <c r="A106" s="43">
        <v>43172</v>
      </c>
      <c r="B106" s="57">
        <f t="shared" si="29"/>
        <v>3</v>
      </c>
      <c r="C106" s="47"/>
      <c r="D106" s="47">
        <v>4</v>
      </c>
      <c r="E106" s="47">
        <v>5.5</v>
      </c>
      <c r="F106" s="47">
        <v>1</v>
      </c>
      <c r="G106" s="47"/>
      <c r="H106" s="47"/>
      <c r="I106" s="47"/>
      <c r="J106" s="47"/>
      <c r="S106" s="47"/>
      <c r="T106" s="47"/>
    </row>
    <row r="107" spans="1:20">
      <c r="A107" s="43">
        <v>43173</v>
      </c>
      <c r="B107" s="57">
        <f t="shared" si="29"/>
        <v>4</v>
      </c>
      <c r="C107" s="47"/>
      <c r="D107" s="47">
        <v>4</v>
      </c>
      <c r="E107" s="47">
        <v>6.5</v>
      </c>
      <c r="F107" s="47"/>
      <c r="G107" s="47"/>
      <c r="H107" s="47"/>
      <c r="I107" s="47"/>
      <c r="J107" s="47"/>
      <c r="S107" s="47"/>
      <c r="T107" s="47"/>
    </row>
    <row r="108" spans="1:20">
      <c r="A108" s="43">
        <v>43174</v>
      </c>
      <c r="B108" s="57">
        <f t="shared" si="29"/>
        <v>5</v>
      </c>
      <c r="C108" s="47"/>
      <c r="D108" s="47">
        <v>2</v>
      </c>
      <c r="E108" s="47">
        <v>3</v>
      </c>
      <c r="F108" s="47"/>
      <c r="G108" s="47">
        <v>1</v>
      </c>
      <c r="H108" s="47"/>
      <c r="I108" s="47"/>
      <c r="J108" s="47"/>
      <c r="S108" s="47"/>
      <c r="T108" s="47"/>
    </row>
    <row r="109" spans="1:20">
      <c r="A109" s="43">
        <v>43175</v>
      </c>
      <c r="B109" s="57">
        <f t="shared" si="29"/>
        <v>6</v>
      </c>
      <c r="C109" s="47"/>
      <c r="D109" s="47">
        <v>4</v>
      </c>
      <c r="E109" s="47">
        <v>8</v>
      </c>
      <c r="F109" s="47"/>
      <c r="G109" s="47">
        <v>2</v>
      </c>
      <c r="H109" s="47"/>
      <c r="I109" s="47">
        <v>2</v>
      </c>
      <c r="J109" s="47"/>
      <c r="S109" s="47"/>
      <c r="T109" s="47"/>
    </row>
    <row r="110" spans="1:20">
      <c r="A110" s="43">
        <v>43176</v>
      </c>
      <c r="B110" s="57">
        <f t="shared" si="29"/>
        <v>7</v>
      </c>
      <c r="C110" s="47"/>
      <c r="D110" s="46"/>
      <c r="E110" s="46"/>
      <c r="F110" s="47"/>
      <c r="G110" s="47"/>
      <c r="H110" s="47"/>
      <c r="I110" s="47"/>
      <c r="J110" s="47"/>
      <c r="S110" s="47"/>
      <c r="T110" s="47"/>
    </row>
    <row r="111" spans="1:20">
      <c r="A111" s="43">
        <v>43177</v>
      </c>
      <c r="B111" s="57">
        <f t="shared" si="29"/>
        <v>1</v>
      </c>
      <c r="C111" s="47">
        <v>1</v>
      </c>
      <c r="D111" s="47">
        <v>1</v>
      </c>
      <c r="E111" s="47">
        <v>1.5</v>
      </c>
      <c r="F111" s="47"/>
      <c r="G111" s="47"/>
      <c r="H111" s="47"/>
      <c r="I111" s="47"/>
      <c r="J111" s="47"/>
      <c r="S111" s="47"/>
      <c r="T111" s="47"/>
    </row>
    <row r="112" spans="1:20">
      <c r="A112" s="43">
        <v>43178</v>
      </c>
      <c r="B112" s="57">
        <f t="shared" si="29"/>
        <v>2</v>
      </c>
      <c r="C112" s="47">
        <v>3</v>
      </c>
      <c r="D112" s="47">
        <v>8</v>
      </c>
      <c r="E112" s="47">
        <v>13.5</v>
      </c>
      <c r="F112" s="47">
        <v>1</v>
      </c>
      <c r="G112" s="47">
        <v>2</v>
      </c>
      <c r="H112" s="47"/>
      <c r="I112" s="47">
        <v>1</v>
      </c>
      <c r="J112" s="47"/>
      <c r="S112" s="47"/>
      <c r="T112" s="47"/>
    </row>
    <row r="113" spans="1:20">
      <c r="A113" s="43">
        <v>43179</v>
      </c>
      <c r="B113" s="57">
        <f t="shared" si="29"/>
        <v>3</v>
      </c>
      <c r="C113" s="47">
        <v>2</v>
      </c>
      <c r="D113" s="47">
        <v>5</v>
      </c>
      <c r="E113" s="47">
        <v>7.5</v>
      </c>
      <c r="F113" s="47"/>
      <c r="G113" s="47"/>
      <c r="H113" s="47"/>
      <c r="I113" s="47"/>
      <c r="J113" s="47"/>
      <c r="S113" s="47"/>
      <c r="T113" s="47"/>
    </row>
    <row r="114" spans="1:20">
      <c r="A114" s="43">
        <v>43180</v>
      </c>
      <c r="B114" s="57">
        <f t="shared" si="29"/>
        <v>4</v>
      </c>
      <c r="C114" s="47">
        <v>4</v>
      </c>
      <c r="D114" s="46"/>
      <c r="E114" s="46"/>
      <c r="F114" s="47"/>
      <c r="G114" s="47"/>
      <c r="H114" s="47"/>
      <c r="I114" s="47"/>
      <c r="J114" s="47"/>
      <c r="S114" s="47"/>
      <c r="T114" s="47"/>
    </row>
    <row r="115" spans="1:20">
      <c r="A115" s="43">
        <v>43181</v>
      </c>
      <c r="B115" s="57">
        <f t="shared" si="29"/>
        <v>5</v>
      </c>
      <c r="C115" s="47"/>
      <c r="D115" s="47">
        <v>2</v>
      </c>
      <c r="E115" s="47">
        <v>2</v>
      </c>
      <c r="F115" s="47">
        <v>1</v>
      </c>
      <c r="G115" s="47"/>
      <c r="H115" s="47"/>
      <c r="I115" s="47"/>
      <c r="J115" s="47"/>
      <c r="S115" s="47"/>
      <c r="T115" s="47"/>
    </row>
    <row r="116" spans="1:20">
      <c r="A116" s="43">
        <v>43182</v>
      </c>
      <c r="B116" s="57">
        <f t="shared" si="29"/>
        <v>6</v>
      </c>
      <c r="C116" s="47"/>
      <c r="D116" s="47">
        <v>3</v>
      </c>
      <c r="E116" s="47">
        <v>3.5</v>
      </c>
      <c r="F116" s="47"/>
      <c r="G116" s="47">
        <v>1</v>
      </c>
      <c r="H116" s="47"/>
      <c r="I116" s="47"/>
      <c r="J116" s="47"/>
      <c r="S116" s="47"/>
      <c r="T116" s="47"/>
    </row>
    <row r="117" spans="1:20">
      <c r="A117" s="43">
        <v>43183</v>
      </c>
      <c r="B117" s="57">
        <f t="shared" si="29"/>
        <v>7</v>
      </c>
      <c r="C117" s="47">
        <v>1</v>
      </c>
      <c r="D117" s="47">
        <v>3</v>
      </c>
      <c r="E117" s="47">
        <v>3</v>
      </c>
      <c r="F117" s="47"/>
      <c r="G117" s="47">
        <v>1</v>
      </c>
      <c r="H117" s="47"/>
      <c r="I117" s="47"/>
      <c r="J117" s="47">
        <v>1</v>
      </c>
      <c r="S117" s="47"/>
      <c r="T117" s="47"/>
    </row>
    <row r="118" spans="1:20">
      <c r="A118" s="43">
        <v>43184</v>
      </c>
      <c r="B118" s="57">
        <f t="shared" ref="B118" si="30">WEEKDAY(A118)</f>
        <v>1</v>
      </c>
      <c r="C118" s="45"/>
      <c r="D118" s="47">
        <v>3</v>
      </c>
      <c r="E118" s="47">
        <v>5</v>
      </c>
      <c r="F118" s="47"/>
      <c r="G118" s="47"/>
      <c r="H118" s="47"/>
      <c r="I118" s="47"/>
      <c r="J118" s="47"/>
      <c r="S118" s="47"/>
      <c r="T118" s="47"/>
    </row>
    <row r="119" spans="1:20">
      <c r="A119" s="43">
        <v>43185</v>
      </c>
      <c r="B119" s="57">
        <f t="shared" ref="B119" si="31">WEEKDAY(A119)</f>
        <v>2</v>
      </c>
      <c r="D119" s="47">
        <v>3</v>
      </c>
      <c r="E119" s="47">
        <v>6.5</v>
      </c>
      <c r="F119" s="47"/>
      <c r="G119" s="47"/>
      <c r="H119" s="47"/>
      <c r="I119" s="47"/>
      <c r="J119" s="47"/>
      <c r="S119" s="47"/>
      <c r="T119" s="47"/>
    </row>
    <row r="120" spans="1:20">
      <c r="A120" s="43">
        <v>43186</v>
      </c>
      <c r="B120" s="57">
        <f t="shared" ref="B120:B125" si="32">WEEKDAY(A120)</f>
        <v>3</v>
      </c>
      <c r="C120" s="47">
        <v>1</v>
      </c>
      <c r="D120" s="46"/>
      <c r="E120" s="46"/>
      <c r="F120" s="47"/>
      <c r="G120" s="47"/>
      <c r="H120" s="47"/>
      <c r="I120" s="47"/>
      <c r="J120" s="47"/>
      <c r="S120" s="47"/>
      <c r="T120" s="47"/>
    </row>
    <row r="121" spans="1:20">
      <c r="A121" s="43">
        <v>43187</v>
      </c>
      <c r="B121" s="57">
        <f t="shared" si="32"/>
        <v>4</v>
      </c>
      <c r="C121" s="47"/>
      <c r="D121" s="47">
        <v>3</v>
      </c>
      <c r="E121" s="47">
        <v>6.5</v>
      </c>
      <c r="F121" s="47">
        <v>1</v>
      </c>
      <c r="G121" s="47">
        <v>2</v>
      </c>
      <c r="H121" s="47">
        <v>2</v>
      </c>
      <c r="I121" s="47"/>
      <c r="J121" s="47"/>
      <c r="S121" s="47"/>
      <c r="T121" s="47"/>
    </row>
    <row r="122" spans="1:20">
      <c r="A122" s="43">
        <v>43188</v>
      </c>
      <c r="B122" s="57">
        <f t="shared" si="32"/>
        <v>5</v>
      </c>
      <c r="C122" s="47"/>
      <c r="D122" s="47">
        <v>2</v>
      </c>
      <c r="E122" s="47">
        <v>3</v>
      </c>
      <c r="F122" s="47"/>
      <c r="G122" s="47">
        <v>1</v>
      </c>
      <c r="H122" s="47"/>
      <c r="I122" s="47"/>
      <c r="J122" s="47"/>
      <c r="S122" s="47"/>
      <c r="T122" s="47"/>
    </row>
    <row r="123" spans="1:20">
      <c r="A123" s="43">
        <v>43189</v>
      </c>
      <c r="B123" s="57">
        <f t="shared" si="32"/>
        <v>6</v>
      </c>
      <c r="C123" s="47"/>
      <c r="D123" s="47">
        <v>6</v>
      </c>
      <c r="E123" s="47">
        <v>7</v>
      </c>
      <c r="F123" s="47">
        <v>2</v>
      </c>
      <c r="G123" s="47">
        <v>1</v>
      </c>
      <c r="H123" s="47">
        <v>1</v>
      </c>
      <c r="I123" s="47"/>
      <c r="J123" s="47"/>
      <c r="S123" s="47"/>
      <c r="T123" s="47"/>
    </row>
    <row r="124" spans="1:20">
      <c r="A124" s="43">
        <v>43190</v>
      </c>
      <c r="B124" s="57">
        <f t="shared" si="32"/>
        <v>7</v>
      </c>
      <c r="C124" s="47"/>
      <c r="D124" s="47">
        <v>4</v>
      </c>
      <c r="E124" s="47">
        <v>6.5</v>
      </c>
      <c r="F124" s="47"/>
      <c r="G124" s="47">
        <v>2</v>
      </c>
      <c r="H124" s="47">
        <v>2</v>
      </c>
      <c r="I124" s="47"/>
      <c r="J124" s="47"/>
      <c r="S124" s="47"/>
      <c r="T124" s="47"/>
    </row>
    <row r="125" spans="1:20">
      <c r="A125" s="43">
        <v>43191</v>
      </c>
      <c r="B125" s="57">
        <f t="shared" si="32"/>
        <v>1</v>
      </c>
      <c r="C125" s="47">
        <v>1</v>
      </c>
      <c r="D125" s="47">
        <v>3</v>
      </c>
      <c r="E125" s="47">
        <v>5</v>
      </c>
      <c r="F125" s="47"/>
      <c r="G125" s="47"/>
      <c r="H125" s="47"/>
      <c r="I125" s="47"/>
      <c r="J125" s="47"/>
      <c r="S125" s="47"/>
      <c r="T125" s="47"/>
    </row>
    <row r="126" spans="1:20">
      <c r="A126" s="43">
        <v>43192</v>
      </c>
      <c r="B126" s="57">
        <f t="shared" ref="B126:B128" si="33">WEEKDAY(A126)</f>
        <v>2</v>
      </c>
      <c r="C126" s="47"/>
      <c r="D126" s="47">
        <v>4</v>
      </c>
      <c r="E126" s="47">
        <v>7.5</v>
      </c>
      <c r="F126" s="47">
        <v>2</v>
      </c>
      <c r="G126" s="47">
        <v>2</v>
      </c>
      <c r="H126" s="47">
        <v>1</v>
      </c>
      <c r="I126" s="47">
        <v>1</v>
      </c>
      <c r="J126" s="47"/>
      <c r="S126" s="47"/>
      <c r="T126" s="47"/>
    </row>
    <row r="127" spans="1:20">
      <c r="A127" s="43">
        <v>43193</v>
      </c>
      <c r="B127" s="57">
        <f t="shared" si="33"/>
        <v>3</v>
      </c>
      <c r="C127" s="47"/>
      <c r="D127" s="47">
        <v>2</v>
      </c>
      <c r="E127" s="47">
        <v>3</v>
      </c>
      <c r="F127" s="47">
        <v>1</v>
      </c>
      <c r="G127" s="47">
        <v>2</v>
      </c>
      <c r="H127" s="47">
        <v>1</v>
      </c>
      <c r="I127" s="47"/>
      <c r="J127" s="47"/>
      <c r="S127" s="47"/>
      <c r="T127" s="47"/>
    </row>
    <row r="128" spans="1:20">
      <c r="A128" s="43">
        <v>43194</v>
      </c>
      <c r="B128" s="57">
        <f t="shared" si="33"/>
        <v>4</v>
      </c>
      <c r="C128" s="47"/>
      <c r="D128" s="47">
        <v>1</v>
      </c>
      <c r="E128" s="47">
        <v>1</v>
      </c>
      <c r="F128" s="47"/>
      <c r="G128" s="47"/>
      <c r="H128" s="47"/>
      <c r="I128" s="47"/>
      <c r="J128" s="47"/>
      <c r="S128" s="47"/>
      <c r="T128" s="47"/>
    </row>
    <row r="129" spans="1:20">
      <c r="A129" s="43">
        <v>43195</v>
      </c>
      <c r="B129" s="57">
        <f t="shared" ref="B129:B130" si="34">WEEKDAY(A129)</f>
        <v>5</v>
      </c>
      <c r="C129" s="47">
        <v>4</v>
      </c>
      <c r="D129" s="47">
        <v>7</v>
      </c>
      <c r="E129" s="47">
        <v>10.5</v>
      </c>
      <c r="F129" s="47">
        <v>1</v>
      </c>
      <c r="G129" s="47">
        <v>1</v>
      </c>
      <c r="H129" s="47">
        <v>1</v>
      </c>
      <c r="I129" s="47"/>
      <c r="J129" s="47"/>
      <c r="S129" s="47"/>
      <c r="T129" s="47"/>
    </row>
    <row r="130" spans="1:20">
      <c r="A130" s="43">
        <v>43196</v>
      </c>
      <c r="B130" s="57">
        <f t="shared" si="34"/>
        <v>6</v>
      </c>
      <c r="C130" s="47">
        <v>1</v>
      </c>
      <c r="D130" s="47">
        <v>3</v>
      </c>
      <c r="E130" s="47">
        <v>5.5</v>
      </c>
      <c r="F130" s="47">
        <v>1</v>
      </c>
      <c r="G130" s="47"/>
      <c r="H130" s="47"/>
      <c r="I130" s="47"/>
      <c r="J130" s="47"/>
      <c r="S130" s="47"/>
      <c r="T130" s="47"/>
    </row>
    <row r="131" spans="1:20">
      <c r="A131" s="43">
        <v>43197</v>
      </c>
      <c r="B131" s="57">
        <f t="shared" ref="B131" si="35">WEEKDAY(A131)</f>
        <v>7</v>
      </c>
      <c r="C131" s="47"/>
      <c r="D131" s="47">
        <v>6</v>
      </c>
      <c r="E131" s="47">
        <v>8</v>
      </c>
      <c r="F131" s="47"/>
      <c r="G131" s="47"/>
      <c r="H131" s="47"/>
      <c r="I131" s="47"/>
      <c r="J131" s="47"/>
      <c r="S131" s="47"/>
      <c r="T131" s="47"/>
    </row>
    <row r="132" spans="1:20">
      <c r="A132" s="43">
        <v>43198</v>
      </c>
      <c r="B132" s="57">
        <f t="shared" ref="B132" si="36">WEEKDAY(A132)</f>
        <v>1</v>
      </c>
      <c r="C132" s="47"/>
      <c r="D132" s="46"/>
      <c r="E132" s="46"/>
      <c r="F132" s="47"/>
      <c r="G132" s="47"/>
      <c r="H132" s="47"/>
      <c r="I132" s="47"/>
      <c r="J132" s="47"/>
      <c r="S132" s="47"/>
      <c r="T132" s="47"/>
    </row>
    <row r="133" spans="1:20">
      <c r="A133" s="43">
        <v>43199</v>
      </c>
      <c r="B133" s="57">
        <f t="shared" ref="B133:B136" si="37">WEEKDAY(A133)</f>
        <v>2</v>
      </c>
      <c r="C133" s="47"/>
      <c r="D133" s="47">
        <v>3</v>
      </c>
      <c r="E133" s="47">
        <v>6.5</v>
      </c>
      <c r="F133" s="47"/>
      <c r="G133" s="47">
        <v>1</v>
      </c>
      <c r="H133" s="47"/>
      <c r="I133" s="47"/>
      <c r="J133" s="47">
        <v>1</v>
      </c>
      <c r="S133" s="47"/>
      <c r="T133" s="47"/>
    </row>
    <row r="134" spans="1:20">
      <c r="A134" s="43">
        <v>43200</v>
      </c>
      <c r="B134" s="57">
        <f t="shared" si="37"/>
        <v>3</v>
      </c>
      <c r="C134" s="47">
        <v>2</v>
      </c>
      <c r="D134" s="47">
        <v>2</v>
      </c>
      <c r="E134" s="47">
        <v>5</v>
      </c>
      <c r="F134" s="47"/>
      <c r="G134" s="47">
        <v>1</v>
      </c>
      <c r="H134" s="47"/>
      <c r="I134" s="47"/>
      <c r="J134" s="47"/>
      <c r="S134" s="47"/>
      <c r="T134" s="47"/>
    </row>
    <row r="135" spans="1:20">
      <c r="A135" s="43">
        <v>43201</v>
      </c>
      <c r="B135" s="57">
        <f t="shared" si="37"/>
        <v>4</v>
      </c>
      <c r="C135" s="47"/>
      <c r="D135" s="47">
        <v>4</v>
      </c>
      <c r="E135" s="47">
        <v>5</v>
      </c>
      <c r="F135" s="47">
        <v>1</v>
      </c>
      <c r="G135" s="47">
        <v>1</v>
      </c>
      <c r="H135" s="47"/>
      <c r="I135" s="47"/>
      <c r="J135" s="47">
        <v>1</v>
      </c>
      <c r="S135" s="47"/>
      <c r="T135" s="47"/>
    </row>
    <row r="136" spans="1:20">
      <c r="A136" s="43">
        <v>43202</v>
      </c>
      <c r="B136" s="57">
        <f t="shared" si="37"/>
        <v>5</v>
      </c>
      <c r="C136" s="47"/>
      <c r="D136" s="47">
        <v>2</v>
      </c>
      <c r="E136" s="47">
        <v>4.5</v>
      </c>
      <c r="F136" s="47"/>
      <c r="G136" s="47"/>
      <c r="H136" s="47"/>
      <c r="I136" s="47"/>
      <c r="J136" s="47"/>
      <c r="S136" s="47"/>
      <c r="T136" s="47"/>
    </row>
    <row r="137" spans="1:20">
      <c r="A137" s="43">
        <v>43203</v>
      </c>
      <c r="B137" s="57">
        <f t="shared" ref="B137" si="38">WEEKDAY(A137)</f>
        <v>6</v>
      </c>
      <c r="C137" s="47">
        <v>4</v>
      </c>
      <c r="D137" s="47">
        <v>7</v>
      </c>
      <c r="E137" s="47">
        <v>10</v>
      </c>
      <c r="F137" s="47">
        <v>1</v>
      </c>
      <c r="G137" s="47"/>
      <c r="H137" s="47"/>
      <c r="I137" s="47"/>
      <c r="J137" s="47"/>
      <c r="S137" s="47"/>
      <c r="T137" s="47"/>
    </row>
    <row r="138" spans="1:20">
      <c r="A138" s="43">
        <v>43204</v>
      </c>
      <c r="B138" s="57">
        <f t="shared" ref="B138" si="39">WEEKDAY(A138)</f>
        <v>7</v>
      </c>
      <c r="C138" s="47"/>
      <c r="D138" s="47">
        <v>2</v>
      </c>
      <c r="E138" s="47">
        <v>3</v>
      </c>
      <c r="F138" s="47"/>
      <c r="G138" s="47"/>
      <c r="H138" s="47"/>
      <c r="I138" s="47"/>
      <c r="J138" s="47"/>
      <c r="K138" s="55"/>
      <c r="L138" s="45">
        <v>2</v>
      </c>
      <c r="M138" s="45"/>
      <c r="N138" s="45"/>
      <c r="O138" s="45"/>
      <c r="P138" s="55"/>
      <c r="S138" s="47"/>
      <c r="T138" s="47"/>
    </row>
    <row r="139" spans="1:20">
      <c r="A139" s="43">
        <v>43205</v>
      </c>
      <c r="B139" s="57">
        <f t="shared" ref="B139" si="40">WEEKDAY(A139)</f>
        <v>1</v>
      </c>
      <c r="C139" s="47">
        <v>1</v>
      </c>
      <c r="D139" s="47">
        <v>1</v>
      </c>
      <c r="E139" s="47">
        <v>2</v>
      </c>
      <c r="F139" s="47"/>
      <c r="G139" s="47">
        <v>1</v>
      </c>
      <c r="H139" s="47"/>
      <c r="I139" s="47">
        <v>1</v>
      </c>
      <c r="J139" s="47"/>
      <c r="K139" s="55"/>
      <c r="L139" s="47">
        <v>2</v>
      </c>
      <c r="M139" s="47"/>
      <c r="N139" s="47"/>
      <c r="O139" s="47"/>
      <c r="P139" s="55"/>
      <c r="S139" s="47"/>
      <c r="T139" s="47"/>
    </row>
    <row r="140" spans="1:20">
      <c r="A140" s="43">
        <v>43206</v>
      </c>
      <c r="B140" s="57">
        <f t="shared" ref="B140:B141" si="41">WEEKDAY(A140)</f>
        <v>2</v>
      </c>
      <c r="C140" s="47"/>
      <c r="D140" s="47">
        <v>3</v>
      </c>
      <c r="E140" s="47">
        <v>3</v>
      </c>
      <c r="F140" s="47"/>
      <c r="G140" s="47"/>
      <c r="H140" s="47"/>
      <c r="I140" s="47"/>
      <c r="J140" s="47"/>
      <c r="K140" s="55"/>
      <c r="L140" s="47">
        <v>1</v>
      </c>
      <c r="M140" s="47">
        <v>1</v>
      </c>
      <c r="N140" s="47">
        <v>1</v>
      </c>
      <c r="O140" s="47">
        <v>1</v>
      </c>
      <c r="P140" s="55"/>
      <c r="S140" s="47"/>
      <c r="T140" s="47"/>
    </row>
    <row r="141" spans="1:20">
      <c r="A141" s="43">
        <v>43207</v>
      </c>
      <c r="B141" s="57">
        <f t="shared" si="41"/>
        <v>3</v>
      </c>
      <c r="C141" s="47">
        <v>1</v>
      </c>
      <c r="D141" s="47">
        <v>6</v>
      </c>
      <c r="E141" s="47">
        <v>8.5</v>
      </c>
      <c r="F141" s="47"/>
      <c r="G141" s="47">
        <v>1</v>
      </c>
      <c r="H141" s="47"/>
      <c r="I141" s="47"/>
      <c r="J141" s="47"/>
      <c r="K141" s="55"/>
      <c r="L141" s="47"/>
      <c r="M141" s="47"/>
      <c r="N141" s="47"/>
      <c r="O141" s="47"/>
      <c r="P141" s="55"/>
      <c r="S141" s="47"/>
      <c r="T141" s="47"/>
    </row>
    <row r="142" spans="1:20">
      <c r="A142" s="43">
        <v>43208</v>
      </c>
      <c r="B142" s="57">
        <f t="shared" ref="B142:B146" si="42">WEEKDAY(A142)</f>
        <v>4</v>
      </c>
      <c r="C142" s="47">
        <v>1</v>
      </c>
      <c r="D142" s="46"/>
      <c r="E142" s="46"/>
      <c r="F142" s="47"/>
      <c r="G142" s="47"/>
      <c r="H142" s="47"/>
      <c r="I142" s="47"/>
      <c r="J142" s="47"/>
      <c r="K142" s="55"/>
      <c r="L142" s="47">
        <v>1</v>
      </c>
      <c r="M142" s="47"/>
      <c r="N142" s="47"/>
      <c r="O142" s="47"/>
      <c r="P142" s="55"/>
      <c r="S142" s="47"/>
      <c r="T142" s="47"/>
    </row>
    <row r="143" spans="1:20">
      <c r="A143" s="43">
        <v>43209</v>
      </c>
      <c r="B143" s="57">
        <f t="shared" si="42"/>
        <v>5</v>
      </c>
      <c r="C143" s="47">
        <v>1</v>
      </c>
      <c r="D143" s="47">
        <v>1</v>
      </c>
      <c r="E143" s="47">
        <v>1</v>
      </c>
      <c r="F143" s="47"/>
      <c r="G143" s="47"/>
      <c r="H143" s="47"/>
      <c r="I143" s="47"/>
      <c r="J143" s="47"/>
      <c r="K143" s="55"/>
      <c r="L143" s="47"/>
      <c r="M143" s="47">
        <v>1</v>
      </c>
      <c r="N143" s="47">
        <v>1</v>
      </c>
      <c r="O143" s="47">
        <v>1</v>
      </c>
      <c r="P143" s="55"/>
      <c r="S143" s="47"/>
      <c r="T143" s="47"/>
    </row>
    <row r="144" spans="1:20">
      <c r="A144" s="43">
        <v>43210</v>
      </c>
      <c r="B144" s="57">
        <f t="shared" si="42"/>
        <v>6</v>
      </c>
      <c r="C144" s="47"/>
      <c r="D144" s="47">
        <v>3</v>
      </c>
      <c r="E144" s="47">
        <v>7</v>
      </c>
      <c r="F144" s="47"/>
      <c r="G144" s="47"/>
      <c r="H144" s="47"/>
      <c r="I144" s="47"/>
      <c r="J144" s="47"/>
      <c r="K144" s="55"/>
      <c r="L144" s="47">
        <v>1</v>
      </c>
      <c r="M144" s="47"/>
      <c r="N144" s="47"/>
      <c r="O144" s="47"/>
      <c r="P144" s="55"/>
      <c r="S144" s="47"/>
      <c r="T144" s="47"/>
    </row>
    <row r="145" spans="1:20">
      <c r="A145" s="43">
        <v>43211</v>
      </c>
      <c r="B145" s="57">
        <f t="shared" si="42"/>
        <v>7</v>
      </c>
      <c r="C145" s="47"/>
      <c r="D145" s="47">
        <v>4</v>
      </c>
      <c r="E145" s="47">
        <v>6</v>
      </c>
      <c r="F145" s="47">
        <v>1</v>
      </c>
      <c r="G145" s="47"/>
      <c r="H145" s="47"/>
      <c r="I145" s="47"/>
      <c r="J145" s="47"/>
      <c r="K145" s="55"/>
      <c r="L145" s="47"/>
      <c r="M145" s="47"/>
      <c r="N145" s="47"/>
      <c r="O145" s="47"/>
      <c r="P145" s="55"/>
      <c r="S145" s="47"/>
      <c r="T145" s="47"/>
    </row>
    <row r="146" spans="1:20">
      <c r="A146" s="43">
        <v>43212</v>
      </c>
      <c r="B146" s="57">
        <f t="shared" si="42"/>
        <v>1</v>
      </c>
      <c r="C146" s="47">
        <v>3</v>
      </c>
      <c r="D146" s="47">
        <v>5</v>
      </c>
      <c r="E146" s="47">
        <v>5</v>
      </c>
      <c r="F146" s="47">
        <v>1</v>
      </c>
      <c r="G146" s="47">
        <v>1</v>
      </c>
      <c r="H146" s="47"/>
      <c r="I146" s="47"/>
      <c r="J146" s="47">
        <v>1</v>
      </c>
      <c r="K146" s="55"/>
      <c r="L146" s="47"/>
      <c r="M146" s="47"/>
      <c r="N146" s="47">
        <v>1</v>
      </c>
      <c r="O146" s="47">
        <v>1</v>
      </c>
      <c r="P146" s="55"/>
      <c r="S146" s="47"/>
      <c r="T146" s="47"/>
    </row>
    <row r="147" spans="1:20">
      <c r="A147" s="43">
        <v>43213</v>
      </c>
      <c r="B147" s="57">
        <f t="shared" ref="B147:B155" si="43">WEEKDAY(A147)</f>
        <v>2</v>
      </c>
      <c r="C147" s="47"/>
      <c r="D147" s="47">
        <v>3</v>
      </c>
      <c r="E147" s="47">
        <v>5.5</v>
      </c>
      <c r="F147" s="47"/>
      <c r="G147" s="47"/>
      <c r="H147" s="47"/>
      <c r="I147" s="47"/>
      <c r="J147" s="47"/>
      <c r="K147" s="55"/>
      <c r="L147" s="47"/>
      <c r="M147" s="47">
        <v>1</v>
      </c>
      <c r="N147" s="47">
        <v>1</v>
      </c>
      <c r="O147" s="47"/>
      <c r="P147" s="55"/>
      <c r="S147" s="47"/>
      <c r="T147" s="47"/>
    </row>
    <row r="148" spans="1:20">
      <c r="A148" s="43">
        <v>43214</v>
      </c>
      <c r="B148" s="57">
        <f t="shared" si="43"/>
        <v>3</v>
      </c>
      <c r="C148" s="47">
        <v>1</v>
      </c>
      <c r="D148" s="47">
        <v>6</v>
      </c>
      <c r="E148" s="47">
        <v>8.5</v>
      </c>
      <c r="F148" s="47">
        <v>1</v>
      </c>
      <c r="G148" s="47">
        <v>1</v>
      </c>
      <c r="H148" s="47"/>
      <c r="I148" s="47">
        <v>1</v>
      </c>
      <c r="J148" s="47"/>
      <c r="K148" s="55"/>
      <c r="L148" s="47"/>
      <c r="M148" s="47"/>
      <c r="N148" s="47"/>
      <c r="O148" s="47"/>
      <c r="P148" s="55"/>
      <c r="S148" s="47"/>
      <c r="T148" s="47"/>
    </row>
    <row r="149" spans="1:20">
      <c r="A149" s="43">
        <v>43215</v>
      </c>
      <c r="B149" s="57">
        <f t="shared" si="43"/>
        <v>4</v>
      </c>
      <c r="C149" s="47">
        <v>1</v>
      </c>
      <c r="D149" s="47">
        <v>3</v>
      </c>
      <c r="E149" s="47">
        <v>4</v>
      </c>
      <c r="F149" s="47"/>
      <c r="G149" s="47"/>
      <c r="H149" s="47"/>
      <c r="I149" s="47"/>
      <c r="J149" s="47"/>
      <c r="K149" s="55"/>
      <c r="L149" s="47"/>
      <c r="M149" s="47"/>
      <c r="N149" s="47"/>
      <c r="O149" s="47"/>
      <c r="P149" s="55"/>
      <c r="S149" s="47"/>
      <c r="T149" s="47"/>
    </row>
    <row r="150" spans="1:20">
      <c r="A150" s="43">
        <v>43216</v>
      </c>
      <c r="B150" s="57">
        <f t="shared" si="43"/>
        <v>5</v>
      </c>
      <c r="C150" s="47"/>
      <c r="D150" s="47">
        <v>1</v>
      </c>
      <c r="E150" s="47">
        <v>1</v>
      </c>
      <c r="F150" s="47"/>
      <c r="G150" s="47"/>
      <c r="H150" s="47"/>
      <c r="I150" s="47"/>
      <c r="J150" s="47"/>
      <c r="K150" s="55"/>
      <c r="L150" s="47"/>
      <c r="M150" s="47">
        <v>1</v>
      </c>
      <c r="N150" s="47">
        <v>1</v>
      </c>
      <c r="O150" s="47">
        <v>1</v>
      </c>
      <c r="P150" s="55"/>
      <c r="S150" s="47"/>
      <c r="T150" s="47"/>
    </row>
    <row r="151" spans="1:20">
      <c r="A151" s="43">
        <v>43217</v>
      </c>
      <c r="B151" s="57">
        <f t="shared" si="43"/>
        <v>6</v>
      </c>
      <c r="C151" s="47"/>
      <c r="D151" s="47">
        <v>4</v>
      </c>
      <c r="E151" s="47">
        <v>4</v>
      </c>
      <c r="F151" s="47"/>
      <c r="G151" s="47">
        <v>1</v>
      </c>
      <c r="H151" s="47"/>
      <c r="I151" s="47"/>
      <c r="J151" s="47"/>
      <c r="K151" s="55"/>
      <c r="L151" s="47"/>
      <c r="M151" s="47"/>
      <c r="N151" s="47"/>
      <c r="O151" s="47"/>
      <c r="P151" s="55"/>
      <c r="S151" s="47"/>
      <c r="T151" s="47"/>
    </row>
    <row r="152" spans="1:20">
      <c r="A152" s="43">
        <v>43218</v>
      </c>
      <c r="B152" s="57">
        <f t="shared" si="43"/>
        <v>7</v>
      </c>
      <c r="C152" s="47">
        <v>1</v>
      </c>
      <c r="D152" s="47">
        <v>4</v>
      </c>
      <c r="E152" s="47">
        <v>6</v>
      </c>
      <c r="F152" s="47">
        <v>1</v>
      </c>
      <c r="G152" s="47">
        <v>1</v>
      </c>
      <c r="H152" s="47"/>
      <c r="I152" s="47"/>
      <c r="J152" s="47"/>
      <c r="K152" s="55"/>
      <c r="L152" s="47"/>
      <c r="M152" s="47"/>
      <c r="N152" s="47"/>
      <c r="O152" s="47"/>
      <c r="P152" s="55"/>
      <c r="S152" s="47"/>
      <c r="T152" s="47"/>
    </row>
    <row r="153" spans="1:20">
      <c r="A153" s="43">
        <v>43219</v>
      </c>
      <c r="B153" s="57">
        <f t="shared" si="43"/>
        <v>1</v>
      </c>
      <c r="C153" s="47"/>
      <c r="D153" s="47">
        <v>1</v>
      </c>
      <c r="E153" s="47">
        <v>1</v>
      </c>
      <c r="F153" s="47"/>
      <c r="G153" s="47"/>
      <c r="H153" s="47"/>
      <c r="I153" s="47"/>
      <c r="J153" s="47"/>
      <c r="K153" s="55"/>
      <c r="L153" s="47"/>
      <c r="M153" s="47"/>
      <c r="N153" s="47"/>
      <c r="O153" s="47"/>
      <c r="P153" s="55"/>
      <c r="S153" s="47"/>
      <c r="T153" s="47"/>
    </row>
    <row r="154" spans="1:20">
      <c r="A154" s="43">
        <v>43220</v>
      </c>
      <c r="B154" s="57">
        <f t="shared" si="43"/>
        <v>2</v>
      </c>
      <c r="C154" s="47">
        <v>1</v>
      </c>
      <c r="D154" s="47">
        <v>5</v>
      </c>
      <c r="E154" s="47">
        <v>6</v>
      </c>
      <c r="F154" s="47">
        <v>2</v>
      </c>
      <c r="G154" s="47">
        <v>1</v>
      </c>
      <c r="H154" s="47"/>
      <c r="I154" s="47"/>
      <c r="J154" s="47"/>
      <c r="K154" s="55"/>
      <c r="L154" s="47">
        <v>2</v>
      </c>
      <c r="M154" s="47"/>
      <c r="N154" s="47"/>
      <c r="O154" s="47"/>
      <c r="P154" s="55"/>
      <c r="S154" s="47"/>
      <c r="T154" s="47"/>
    </row>
    <row r="155" spans="1:20">
      <c r="A155" s="43">
        <v>43221</v>
      </c>
      <c r="B155" s="57">
        <f t="shared" si="43"/>
        <v>3</v>
      </c>
      <c r="C155" s="47"/>
      <c r="D155" s="47">
        <v>5</v>
      </c>
      <c r="E155" s="47">
        <v>13</v>
      </c>
      <c r="F155" s="47"/>
      <c r="G155" s="47">
        <v>1</v>
      </c>
      <c r="H155" s="47"/>
      <c r="I155" s="47"/>
      <c r="J155" s="47">
        <v>1</v>
      </c>
      <c r="K155" s="55"/>
      <c r="L155" s="47"/>
      <c r="M155" s="47"/>
      <c r="N155" s="47"/>
      <c r="O155" s="47"/>
      <c r="P155" s="55"/>
      <c r="S155" s="47"/>
      <c r="T155" s="47"/>
    </row>
    <row r="156" spans="1:20">
      <c r="A156" s="43">
        <v>43222</v>
      </c>
      <c r="B156" s="57">
        <f t="shared" ref="B156:B173" si="44">WEEKDAY(A156)</f>
        <v>4</v>
      </c>
      <c r="C156" s="47"/>
      <c r="D156" s="47">
        <v>4</v>
      </c>
      <c r="E156" s="47">
        <v>5</v>
      </c>
      <c r="F156" s="47"/>
      <c r="G156" s="47"/>
      <c r="H156" s="47"/>
      <c r="I156" s="47"/>
      <c r="J156" s="47"/>
      <c r="K156" s="55"/>
      <c r="L156" s="47"/>
      <c r="M156" s="47"/>
      <c r="N156" s="47"/>
      <c r="O156" s="47"/>
      <c r="P156" s="55"/>
      <c r="S156" s="47"/>
      <c r="T156" s="47"/>
    </row>
    <row r="157" spans="1:20">
      <c r="A157" s="43">
        <v>43223</v>
      </c>
      <c r="B157" s="57">
        <f t="shared" si="44"/>
        <v>5</v>
      </c>
      <c r="C157" s="47"/>
      <c r="D157" s="47">
        <v>4</v>
      </c>
      <c r="E157" s="47">
        <v>6.5</v>
      </c>
      <c r="F157" s="47">
        <v>1</v>
      </c>
      <c r="G157" s="47">
        <v>1</v>
      </c>
      <c r="H157" s="47"/>
      <c r="I157" s="47">
        <v>1</v>
      </c>
      <c r="J157" s="47"/>
      <c r="K157" s="55"/>
      <c r="M157" s="47"/>
      <c r="N157" s="47"/>
      <c r="O157" s="47"/>
      <c r="P157" s="55"/>
      <c r="S157" s="47"/>
      <c r="T157" s="47"/>
    </row>
    <row r="158" spans="1:20">
      <c r="A158" s="43">
        <v>43224</v>
      </c>
      <c r="B158" s="57">
        <f t="shared" si="44"/>
        <v>6</v>
      </c>
      <c r="C158" s="47"/>
      <c r="D158" s="47">
        <v>2</v>
      </c>
      <c r="E158" s="47">
        <v>4</v>
      </c>
      <c r="F158" s="47"/>
      <c r="G158" s="47"/>
      <c r="H158" s="47"/>
      <c r="I158" s="47"/>
      <c r="J158" s="47"/>
      <c r="K158" s="55"/>
      <c r="L158" s="47">
        <v>1</v>
      </c>
      <c r="M158" s="47"/>
      <c r="N158" s="47"/>
      <c r="O158" s="47"/>
      <c r="P158" s="55"/>
      <c r="S158" s="47"/>
      <c r="T158" s="47"/>
    </row>
    <row r="159" spans="1:20">
      <c r="A159" s="43">
        <v>43225</v>
      </c>
      <c r="B159" s="57">
        <f t="shared" si="44"/>
        <v>7</v>
      </c>
      <c r="C159" s="47">
        <v>1</v>
      </c>
      <c r="D159" s="47">
        <v>6</v>
      </c>
      <c r="E159" s="47">
        <v>11.5</v>
      </c>
      <c r="F159" s="47">
        <v>3</v>
      </c>
      <c r="G159" s="47">
        <v>1</v>
      </c>
      <c r="H159" s="47"/>
      <c r="I159" s="47">
        <v>1</v>
      </c>
      <c r="J159" s="47"/>
      <c r="K159" s="55"/>
      <c r="L159" s="47">
        <v>1</v>
      </c>
      <c r="M159" s="47"/>
      <c r="N159" s="47"/>
      <c r="O159" s="47"/>
      <c r="P159" s="55"/>
      <c r="S159" s="47"/>
      <c r="T159" s="47"/>
    </row>
    <row r="160" spans="1:20">
      <c r="A160" s="43">
        <v>43226</v>
      </c>
      <c r="B160" s="57">
        <f t="shared" si="44"/>
        <v>1</v>
      </c>
      <c r="C160" s="47">
        <v>1</v>
      </c>
      <c r="D160" s="47">
        <v>6</v>
      </c>
      <c r="E160" s="47">
        <v>12</v>
      </c>
      <c r="F160" s="47"/>
      <c r="G160" s="47">
        <v>1</v>
      </c>
      <c r="H160" s="47"/>
      <c r="I160" s="47"/>
      <c r="J160" s="47"/>
      <c r="K160" s="55"/>
      <c r="L160" s="47"/>
      <c r="M160" s="47"/>
      <c r="N160" s="47"/>
      <c r="O160" s="47"/>
      <c r="P160" s="55"/>
      <c r="S160" s="47"/>
      <c r="T160" s="47"/>
    </row>
    <row r="161" spans="1:20">
      <c r="A161" s="43">
        <v>43227</v>
      </c>
      <c r="B161" s="57">
        <f t="shared" si="44"/>
        <v>2</v>
      </c>
      <c r="C161" s="47"/>
      <c r="D161" s="47">
        <v>2</v>
      </c>
      <c r="E161" s="47">
        <v>5.5</v>
      </c>
      <c r="F161" s="47">
        <v>1</v>
      </c>
      <c r="G161" s="47"/>
      <c r="H161" s="47"/>
      <c r="I161" s="47"/>
      <c r="J161" s="47"/>
      <c r="K161" s="55"/>
      <c r="L161" s="47"/>
      <c r="M161" s="47"/>
      <c r="N161" s="47"/>
      <c r="O161" s="47"/>
      <c r="P161" s="55"/>
      <c r="S161" s="47"/>
      <c r="T161" s="47"/>
    </row>
    <row r="162" spans="1:20">
      <c r="A162" s="43">
        <v>43228</v>
      </c>
      <c r="B162" s="57">
        <f t="shared" si="44"/>
        <v>3</v>
      </c>
      <c r="C162" s="47">
        <v>1</v>
      </c>
      <c r="D162" s="47">
        <v>5</v>
      </c>
      <c r="E162" s="47">
        <v>7</v>
      </c>
      <c r="F162" s="47">
        <v>1</v>
      </c>
      <c r="G162" s="47"/>
      <c r="H162" s="47"/>
      <c r="I162" s="47"/>
      <c r="J162" s="47"/>
      <c r="K162" s="55"/>
      <c r="L162" s="47"/>
      <c r="M162" s="47"/>
      <c r="N162" s="47"/>
      <c r="O162" s="47"/>
      <c r="P162" s="55"/>
      <c r="S162" s="47"/>
      <c r="T162" s="47"/>
    </row>
    <row r="163" spans="1:20">
      <c r="A163" s="43">
        <v>43229</v>
      </c>
      <c r="B163" s="57">
        <f t="shared" si="44"/>
        <v>4</v>
      </c>
      <c r="C163" s="47"/>
      <c r="D163" s="47">
        <v>1</v>
      </c>
      <c r="E163" s="47">
        <v>1</v>
      </c>
      <c r="F163" s="47"/>
      <c r="G163" s="47"/>
      <c r="H163" s="47"/>
      <c r="I163" s="47"/>
      <c r="J163" s="47"/>
      <c r="K163" s="55"/>
      <c r="L163" s="47">
        <v>1</v>
      </c>
      <c r="M163" s="47"/>
      <c r="N163" s="47"/>
      <c r="O163" s="47"/>
      <c r="P163" s="55"/>
      <c r="S163" s="47"/>
      <c r="T163" s="47"/>
    </row>
    <row r="164" spans="1:20">
      <c r="A164" s="43">
        <v>43230</v>
      </c>
      <c r="B164" s="57">
        <f t="shared" si="44"/>
        <v>5</v>
      </c>
      <c r="C164" s="47"/>
      <c r="D164" s="47">
        <v>3</v>
      </c>
      <c r="E164" s="47">
        <v>5</v>
      </c>
      <c r="F164" s="47">
        <v>2</v>
      </c>
      <c r="G164" s="47"/>
      <c r="H164" s="47"/>
      <c r="I164" s="47"/>
      <c r="J164" s="47"/>
      <c r="K164" s="55"/>
      <c r="L164" s="47">
        <v>1</v>
      </c>
      <c r="M164" s="47"/>
      <c r="N164" s="47"/>
      <c r="O164" s="47"/>
      <c r="P164" s="55"/>
      <c r="S164" s="47"/>
      <c r="T164" s="47"/>
    </row>
    <row r="165" spans="1:20">
      <c r="A165" s="43">
        <v>43231</v>
      </c>
      <c r="B165" s="57">
        <f t="shared" si="44"/>
        <v>6</v>
      </c>
      <c r="C165" s="47"/>
      <c r="D165" s="47">
        <v>1</v>
      </c>
      <c r="E165" s="47">
        <v>2</v>
      </c>
      <c r="F165" s="47"/>
      <c r="G165" s="47"/>
      <c r="H165" s="47"/>
      <c r="I165" s="47"/>
      <c r="J165" s="47"/>
      <c r="K165" s="55"/>
      <c r="L165" s="47"/>
      <c r="M165" s="47"/>
      <c r="N165" s="47"/>
      <c r="O165" s="47"/>
      <c r="P165" s="55"/>
      <c r="S165" s="47"/>
      <c r="T165" s="47"/>
    </row>
    <row r="166" spans="1:20">
      <c r="A166" s="43">
        <v>43232</v>
      </c>
      <c r="B166" s="57">
        <f t="shared" si="44"/>
        <v>7</v>
      </c>
      <c r="C166" s="47"/>
      <c r="D166" s="47">
        <v>4</v>
      </c>
      <c r="E166" s="47">
        <v>5</v>
      </c>
      <c r="F166" s="47"/>
      <c r="G166" s="47"/>
      <c r="H166" s="47"/>
      <c r="I166" s="47"/>
      <c r="J166" s="47"/>
      <c r="K166" s="55"/>
      <c r="L166" s="47"/>
      <c r="M166" s="47"/>
      <c r="N166" s="47"/>
      <c r="O166" s="47"/>
      <c r="P166" s="55"/>
      <c r="S166" s="47"/>
      <c r="T166" s="47"/>
    </row>
    <row r="167" spans="1:20">
      <c r="A167" s="43">
        <v>43233</v>
      </c>
      <c r="B167" s="57">
        <f t="shared" si="44"/>
        <v>1</v>
      </c>
      <c r="C167" s="47"/>
      <c r="D167" s="47">
        <v>5</v>
      </c>
      <c r="E167" s="47">
        <v>5.5</v>
      </c>
      <c r="F167" s="47"/>
      <c r="G167" s="47">
        <v>2</v>
      </c>
      <c r="H167" s="47"/>
      <c r="I167" s="47">
        <v>1</v>
      </c>
      <c r="J167" s="47">
        <v>1</v>
      </c>
      <c r="K167" s="55"/>
      <c r="L167" s="47"/>
      <c r="M167" s="47"/>
      <c r="N167" s="47"/>
      <c r="O167" s="47"/>
      <c r="P167" s="55"/>
      <c r="S167" s="47"/>
      <c r="T167" s="47"/>
    </row>
    <row r="168" spans="1:20">
      <c r="A168" s="43">
        <v>43234</v>
      </c>
      <c r="B168" s="57">
        <f t="shared" si="44"/>
        <v>2</v>
      </c>
      <c r="C168" s="47"/>
      <c r="D168" s="47">
        <v>5</v>
      </c>
      <c r="E168" s="47">
        <v>8.5</v>
      </c>
      <c r="F168" s="47">
        <v>1</v>
      </c>
      <c r="G168" s="47">
        <v>1</v>
      </c>
      <c r="H168" s="47">
        <v>1</v>
      </c>
      <c r="I168" s="47"/>
      <c r="J168" s="47"/>
      <c r="K168" s="55"/>
      <c r="L168" s="47"/>
      <c r="M168" s="47"/>
      <c r="N168" s="47"/>
      <c r="O168" s="47"/>
      <c r="P168" s="55"/>
      <c r="S168" s="47"/>
      <c r="T168" s="47"/>
    </row>
    <row r="169" spans="1:20">
      <c r="A169" s="43">
        <v>43235</v>
      </c>
      <c r="B169" s="57">
        <f t="shared" si="44"/>
        <v>3</v>
      </c>
      <c r="C169" s="47"/>
      <c r="D169" s="47">
        <v>6</v>
      </c>
      <c r="E169" s="47">
        <v>11.5</v>
      </c>
      <c r="F169" s="47">
        <v>2</v>
      </c>
      <c r="G169" s="47"/>
      <c r="H169" s="47"/>
      <c r="I169" s="47"/>
      <c r="J169" s="47"/>
      <c r="K169" s="55"/>
      <c r="L169" s="47">
        <v>1</v>
      </c>
      <c r="M169" s="47"/>
      <c r="N169" s="47"/>
      <c r="O169" s="47"/>
      <c r="P169" s="55"/>
      <c r="S169" s="47"/>
      <c r="T169" s="47"/>
    </row>
    <row r="170" spans="1:20">
      <c r="A170" s="43">
        <v>43236</v>
      </c>
      <c r="B170" s="57">
        <f t="shared" si="44"/>
        <v>4</v>
      </c>
      <c r="C170" s="47">
        <v>1</v>
      </c>
      <c r="D170" s="47">
        <v>6</v>
      </c>
      <c r="E170" s="47">
        <v>7</v>
      </c>
      <c r="F170" s="47">
        <v>1</v>
      </c>
      <c r="G170" s="47"/>
      <c r="H170" s="47"/>
      <c r="I170" s="47"/>
      <c r="J170" s="47"/>
      <c r="K170" s="55"/>
      <c r="L170" s="47"/>
      <c r="M170" s="47"/>
      <c r="N170" s="47"/>
      <c r="O170" s="47"/>
      <c r="P170" s="55"/>
      <c r="S170" s="47"/>
      <c r="T170" s="47"/>
    </row>
    <row r="171" spans="1:20">
      <c r="A171" s="43">
        <v>43237</v>
      </c>
      <c r="B171" s="57">
        <f t="shared" si="44"/>
        <v>5</v>
      </c>
      <c r="C171" s="47"/>
      <c r="D171" s="47">
        <v>6</v>
      </c>
      <c r="E171" s="47">
        <v>7.5</v>
      </c>
      <c r="F171" s="47"/>
      <c r="G171" s="47">
        <v>1</v>
      </c>
      <c r="H171" s="47"/>
      <c r="I171" s="47"/>
      <c r="J171" s="47"/>
      <c r="K171" s="55"/>
      <c r="L171" s="47"/>
      <c r="M171" s="47"/>
      <c r="N171" s="47"/>
      <c r="O171" s="47"/>
      <c r="P171" s="55"/>
      <c r="S171" s="47"/>
      <c r="T171" s="47"/>
    </row>
    <row r="172" spans="1:20">
      <c r="A172" s="43">
        <v>43238</v>
      </c>
      <c r="B172" s="57">
        <f t="shared" si="44"/>
        <v>6</v>
      </c>
      <c r="C172" s="47">
        <v>1</v>
      </c>
      <c r="D172" s="47">
        <v>9</v>
      </c>
      <c r="E172" s="47">
        <v>17</v>
      </c>
      <c r="F172" s="47">
        <v>3</v>
      </c>
      <c r="G172" s="47">
        <v>1</v>
      </c>
      <c r="H172" s="47"/>
      <c r="I172" s="47"/>
      <c r="J172" s="47"/>
      <c r="K172" s="55"/>
      <c r="L172" s="47">
        <v>2</v>
      </c>
      <c r="M172" s="47"/>
      <c r="N172" s="47"/>
      <c r="O172" s="47"/>
      <c r="P172" s="55"/>
      <c r="S172" s="47"/>
      <c r="T172" s="47"/>
    </row>
    <row r="173" spans="1:20">
      <c r="A173" s="43">
        <v>43239</v>
      </c>
      <c r="B173" s="57">
        <f t="shared" si="44"/>
        <v>7</v>
      </c>
      <c r="C173" s="47"/>
      <c r="D173" s="47">
        <v>3</v>
      </c>
      <c r="E173" s="47">
        <v>6.5</v>
      </c>
      <c r="F173" s="47"/>
      <c r="G173" s="47">
        <v>1</v>
      </c>
      <c r="H173" s="47">
        <v>1</v>
      </c>
      <c r="I173" s="47"/>
      <c r="J173" s="47"/>
      <c r="K173" s="55"/>
      <c r="L173" s="47">
        <v>2</v>
      </c>
      <c r="M173" s="47"/>
      <c r="N173" s="47"/>
      <c r="O173" s="47"/>
      <c r="P173" s="55"/>
      <c r="S173" s="47"/>
      <c r="T173" s="47"/>
    </row>
    <row r="174" spans="1:20">
      <c r="A174" s="43">
        <v>43240</v>
      </c>
      <c r="B174" s="57">
        <f t="shared" ref="B174:B178" si="45">WEEKDAY(A174)</f>
        <v>1</v>
      </c>
      <c r="C174" s="47"/>
      <c r="D174" s="47">
        <v>8</v>
      </c>
      <c r="E174" s="47">
        <v>10.5</v>
      </c>
      <c r="F174" s="47"/>
      <c r="G174" s="47">
        <v>2</v>
      </c>
      <c r="H174" s="47">
        <v>1</v>
      </c>
      <c r="I174" s="47"/>
      <c r="J174" s="47">
        <v>1</v>
      </c>
      <c r="K174" s="55"/>
      <c r="L174" s="47"/>
      <c r="M174" s="47"/>
      <c r="N174" s="47"/>
      <c r="O174" s="47"/>
      <c r="P174" s="55"/>
      <c r="S174" s="47"/>
      <c r="T174" s="47"/>
    </row>
    <row r="175" spans="1:20">
      <c r="A175" s="43">
        <v>43241</v>
      </c>
      <c r="B175" s="57">
        <f t="shared" si="45"/>
        <v>2</v>
      </c>
      <c r="C175" s="47">
        <v>1</v>
      </c>
      <c r="D175" s="47">
        <v>4</v>
      </c>
      <c r="E175" s="47">
        <v>10</v>
      </c>
      <c r="F175" s="47"/>
      <c r="G175" s="47">
        <v>2</v>
      </c>
      <c r="H175" s="47"/>
      <c r="I175" s="47"/>
      <c r="J175" s="47"/>
      <c r="K175" s="55"/>
      <c r="L175" s="47"/>
      <c r="M175" s="47"/>
      <c r="N175" s="47"/>
      <c r="O175" s="47"/>
      <c r="P175" s="55"/>
      <c r="S175" s="47"/>
      <c r="T175" s="47"/>
    </row>
    <row r="176" spans="1:20">
      <c r="A176" s="43">
        <v>43242</v>
      </c>
      <c r="B176" s="57">
        <f t="shared" si="45"/>
        <v>3</v>
      </c>
      <c r="C176" s="47"/>
      <c r="D176" s="47">
        <v>2</v>
      </c>
      <c r="E176" s="47">
        <v>2</v>
      </c>
      <c r="F176" s="47"/>
      <c r="G176" s="47"/>
      <c r="H176" s="47"/>
      <c r="I176" s="47"/>
      <c r="J176" s="47"/>
      <c r="K176" s="55"/>
      <c r="L176" s="47"/>
      <c r="M176" s="47"/>
      <c r="N176" s="47"/>
      <c r="O176" s="47"/>
      <c r="P176" s="55"/>
      <c r="S176" s="47"/>
      <c r="T176" s="47"/>
    </row>
    <row r="177" spans="1:20">
      <c r="A177" s="43">
        <v>43243</v>
      </c>
      <c r="B177" s="57">
        <f t="shared" si="45"/>
        <v>4</v>
      </c>
      <c r="C177" s="47">
        <v>1</v>
      </c>
      <c r="D177" s="47">
        <v>2</v>
      </c>
      <c r="E177" s="47">
        <v>6.5</v>
      </c>
      <c r="F177" s="47"/>
      <c r="G177" s="47"/>
      <c r="H177" s="47"/>
      <c r="I177" s="47"/>
      <c r="J177" s="47"/>
      <c r="K177" s="55"/>
      <c r="L177" s="47"/>
      <c r="M177" s="47"/>
      <c r="N177" s="47"/>
      <c r="O177" s="47"/>
      <c r="P177" s="55"/>
      <c r="S177" s="47"/>
      <c r="T177" s="47"/>
    </row>
    <row r="178" spans="1:20">
      <c r="A178" s="43">
        <v>43244</v>
      </c>
      <c r="B178" s="57">
        <f t="shared" si="45"/>
        <v>5</v>
      </c>
      <c r="C178" s="47"/>
      <c r="D178" s="47">
        <v>5</v>
      </c>
      <c r="E178" s="47">
        <v>9.5</v>
      </c>
      <c r="F178" s="47"/>
      <c r="G178" s="47"/>
      <c r="H178" s="47"/>
      <c r="I178" s="47"/>
      <c r="J178" s="47"/>
      <c r="K178" s="55"/>
      <c r="L178" s="47"/>
      <c r="M178" s="47"/>
      <c r="N178" s="47"/>
      <c r="O178" s="47"/>
      <c r="P178" s="55"/>
      <c r="S178" s="47"/>
      <c r="T178" s="47"/>
    </row>
    <row r="179" spans="1:20">
      <c r="A179" s="43">
        <v>43245</v>
      </c>
      <c r="B179" s="57">
        <f t="shared" ref="B179" si="46">WEEKDAY(A179)</f>
        <v>6</v>
      </c>
      <c r="C179" s="47"/>
      <c r="D179" s="47">
        <v>4</v>
      </c>
      <c r="E179" s="47">
        <v>8.5</v>
      </c>
      <c r="F179" s="47"/>
      <c r="G179" s="47"/>
      <c r="H179" s="47"/>
      <c r="I179" s="47"/>
      <c r="J179" s="47"/>
      <c r="K179" s="55"/>
      <c r="L179" s="47"/>
      <c r="M179" s="47"/>
      <c r="N179" s="47"/>
      <c r="O179" s="47"/>
      <c r="P179" s="55"/>
      <c r="S179" s="47"/>
      <c r="T179" s="47"/>
    </row>
    <row r="180" spans="1:20" s="44" customFormat="1">
      <c r="B180" s="45"/>
      <c r="K180" s="66"/>
      <c r="P180" s="66"/>
      <c r="Q180" s="45"/>
      <c r="R180" s="45"/>
      <c r="S180" s="45"/>
    </row>
    <row r="181" spans="1:20">
      <c r="C181" s="5">
        <f t="shared" ref="C181:J181" si="47">SUM(C3:C180)</f>
        <v>188</v>
      </c>
      <c r="D181" s="5">
        <f t="shared" si="47"/>
        <v>396</v>
      </c>
      <c r="E181" s="5">
        <f t="shared" si="47"/>
        <v>675.5</v>
      </c>
      <c r="F181" s="5">
        <f t="shared" si="47"/>
        <v>78</v>
      </c>
      <c r="G181" s="5">
        <f t="shared" si="47"/>
        <v>92</v>
      </c>
      <c r="H181" s="5">
        <f t="shared" si="47"/>
        <v>51</v>
      </c>
      <c r="I181" s="5">
        <f t="shared" si="47"/>
        <v>15</v>
      </c>
      <c r="J181" s="5">
        <f t="shared" si="47"/>
        <v>10</v>
      </c>
      <c r="K181" s="55"/>
      <c r="L181" s="5">
        <f>SUM(L138:L180)</f>
        <v>18</v>
      </c>
      <c r="M181" s="5">
        <f>SUM(M138:M180)</f>
        <v>4</v>
      </c>
      <c r="N181" s="5">
        <f>SUM(N138:N180)</f>
        <v>5</v>
      </c>
      <c r="O181" s="5">
        <f>SUM(O138:O180)</f>
        <v>4</v>
      </c>
      <c r="P181" s="55"/>
      <c r="Q181" s="5">
        <f>SUM(Q3:Q180)</f>
        <v>10</v>
      </c>
      <c r="R181" s="5">
        <f>SUM(R3:R180)</f>
        <v>49</v>
      </c>
      <c r="S181" s="5">
        <f>SUM(S3:S180)</f>
        <v>7</v>
      </c>
    </row>
    <row r="182" spans="1:20">
      <c r="B182" s="56" t="s">
        <v>520</v>
      </c>
      <c r="C182" s="5">
        <v>77</v>
      </c>
      <c r="D182" s="5" t="s">
        <v>446</v>
      </c>
      <c r="E182" s="5">
        <f>SUM(E45:E180)</f>
        <v>614.5</v>
      </c>
      <c r="F182" s="56">
        <f t="shared" ref="F182:J182" si="48">F181/$C181</f>
        <v>0.41489361702127658</v>
      </c>
      <c r="G182" s="56">
        <f t="shared" si="48"/>
        <v>0.48936170212765956</v>
      </c>
      <c r="H182" s="56">
        <f t="shared" si="48"/>
        <v>0.27127659574468083</v>
      </c>
      <c r="I182" s="56">
        <f t="shared" si="48"/>
        <v>7.9787234042553196E-2</v>
      </c>
      <c r="J182" s="56">
        <f t="shared" si="48"/>
        <v>5.3191489361702128E-2</v>
      </c>
      <c r="K182" s="55"/>
      <c r="L182" s="5"/>
      <c r="M182" s="5"/>
      <c r="N182" s="5"/>
      <c r="O182" s="56">
        <f>O181/$L181</f>
        <v>0.22222222222222221</v>
      </c>
      <c r="P182" s="55"/>
      <c r="S182" s="56" t="s">
        <v>520</v>
      </c>
    </row>
    <row r="183" spans="1:20">
      <c r="B183" s="5" t="s">
        <v>521</v>
      </c>
      <c r="C183" s="47">
        <v>80</v>
      </c>
      <c r="D183" s="5" t="s">
        <v>447</v>
      </c>
      <c r="E183" s="62">
        <f>E182/D181</f>
        <v>1.5517676767676767</v>
      </c>
      <c r="H183" s="56">
        <f>H181/$G181</f>
        <v>0.55434782608695654</v>
      </c>
      <c r="I183" s="56">
        <f t="shared" ref="I183:J183" si="49">I181/$G181</f>
        <v>0.16304347826086957</v>
      </c>
      <c r="J183" s="56">
        <f t="shared" si="49"/>
        <v>0.10869565217391304</v>
      </c>
      <c r="K183" s="55"/>
      <c r="L183" s="47"/>
      <c r="M183" s="47"/>
      <c r="N183" s="47"/>
      <c r="O183" s="47"/>
      <c r="P183" s="55"/>
      <c r="S183" s="5" t="s">
        <v>521</v>
      </c>
    </row>
    <row r="184" spans="1:20">
      <c r="B184" s="5" t="s">
        <v>522</v>
      </c>
      <c r="C184" s="5">
        <f>C181-C182-C183</f>
        <v>31</v>
      </c>
      <c r="D184" s="5" t="s">
        <v>448</v>
      </c>
      <c r="E184" s="61">
        <f ca="1">NOW()-DATE(2018,1,10)</f>
        <v>135.79316608796216</v>
      </c>
      <c r="K184" s="55"/>
      <c r="L184" s="5"/>
      <c r="M184" s="5"/>
      <c r="N184" s="5"/>
      <c r="O184" s="5"/>
      <c r="P184" s="55"/>
      <c r="S184" s="5" t="s">
        <v>522</v>
      </c>
    </row>
    <row r="185" spans="1:20">
      <c r="D185" s="5" t="s">
        <v>450</v>
      </c>
      <c r="E185" s="62">
        <f ca="1">E182/E184</f>
        <v>4.5252645453597271</v>
      </c>
    </row>
    <row r="186" spans="1:20">
      <c r="D186" s="5" t="s">
        <v>449</v>
      </c>
      <c r="E186" s="62">
        <f ca="1">D181/E184</f>
        <v>2.9161997721113946</v>
      </c>
    </row>
    <row r="187" spans="1:20">
      <c r="D187" s="5" t="s">
        <v>530</v>
      </c>
      <c r="E187" s="61">
        <f>(E181+C181)*5</f>
        <v>4317.5</v>
      </c>
    </row>
    <row r="188" spans="1:20">
      <c r="D188" s="5" t="s">
        <v>531</v>
      </c>
      <c r="E188" s="61">
        <f>E187/3.78</f>
        <v>1142.1957671957673</v>
      </c>
      <c r="F188">
        <f>3000*3.78/5</f>
        <v>2268</v>
      </c>
    </row>
    <row r="189" spans="1:20">
      <c r="F189" s="5"/>
    </row>
    <row r="190" spans="1:20">
      <c r="F190" s="5"/>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H11" sqref="H11"/>
    </sheetView>
  </sheetViews>
  <sheetFormatPr defaultRowHeight="16.5"/>
  <cols>
    <col min="1" max="16384" width="9" style="50"/>
  </cols>
  <sheetData>
    <row r="1" spans="1:2">
      <c r="A1" s="50" t="s">
        <v>421</v>
      </c>
      <c r="B1" s="50" t="s">
        <v>422</v>
      </c>
    </row>
    <row r="2" spans="1:2">
      <c r="A2" s="50" t="s">
        <v>372</v>
      </c>
      <c r="B2" s="50" t="s">
        <v>443</v>
      </c>
    </row>
    <row r="3" spans="1:2">
      <c r="A3" s="50" t="s">
        <v>371</v>
      </c>
      <c r="B3" s="50" t="s">
        <v>529</v>
      </c>
    </row>
    <row r="5" spans="1:2">
      <c r="A5" s="50" t="s">
        <v>373</v>
      </c>
    </row>
    <row r="6" spans="1:2">
      <c r="A6" s="50" t="s">
        <v>374</v>
      </c>
    </row>
    <row r="8" spans="1:2">
      <c r="B8" s="50"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437</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1">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1">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423</v>
      </c>
      <c r="B8" s="7">
        <v>40</v>
      </c>
      <c r="C8" s="7">
        <v>1</v>
      </c>
      <c r="D8" s="6">
        <f t="shared" si="0"/>
        <v>40</v>
      </c>
      <c r="F8" s="11"/>
      <c r="G8" s="7" t="s">
        <v>388</v>
      </c>
      <c r="I8" s="6">
        <f>1+3</f>
        <v>4</v>
      </c>
      <c r="J8" s="6">
        <v>3</v>
      </c>
      <c r="K8" s="6">
        <f t="shared" si="1"/>
        <v>1</v>
      </c>
      <c r="L8" s="51">
        <v>1</v>
      </c>
    </row>
    <row r="9" spans="1:12" ht="13.5" customHeight="1">
      <c r="A9" s="7" t="s">
        <v>435</v>
      </c>
      <c r="B9" s="7">
        <v>3</v>
      </c>
      <c r="C9" s="7">
        <v>1</v>
      </c>
      <c r="D9" s="6">
        <f t="shared" si="0"/>
        <v>3</v>
      </c>
      <c r="F9" s="11"/>
      <c r="G9" s="7" t="s">
        <v>389</v>
      </c>
      <c r="I9" s="6">
        <v>3</v>
      </c>
      <c r="J9" s="6">
        <v>3</v>
      </c>
      <c r="K9" s="6">
        <f t="shared" si="1"/>
        <v>0</v>
      </c>
      <c r="L9" s="42">
        <v>2</v>
      </c>
    </row>
    <row r="10" spans="1:12" ht="13.5" customHeight="1">
      <c r="A10" s="7" t="s">
        <v>436</v>
      </c>
      <c r="B10" s="7">
        <v>3</v>
      </c>
      <c r="C10" s="7">
        <v>1</v>
      </c>
      <c r="D10" s="6">
        <f t="shared" ref="D10" si="2">C10*B10</f>
        <v>3</v>
      </c>
      <c r="F10" s="11"/>
      <c r="G10" s="7" t="s">
        <v>390</v>
      </c>
      <c r="I10" s="6">
        <f>2+2</f>
        <v>4</v>
      </c>
      <c r="J10" s="6">
        <v>3</v>
      </c>
      <c r="K10" s="6">
        <f t="shared" si="1"/>
        <v>1</v>
      </c>
      <c r="L10" s="51">
        <v>1</v>
      </c>
    </row>
    <row r="11" spans="1:12" ht="13.5" customHeight="1">
      <c r="A11" s="7" t="s">
        <v>97</v>
      </c>
      <c r="B11" s="7">
        <v>10</v>
      </c>
      <c r="C11" s="7">
        <v>1</v>
      </c>
      <c r="D11" s="6">
        <f t="shared" si="0"/>
        <v>10</v>
      </c>
      <c r="F11" s="11"/>
      <c r="G11" s="7" t="s">
        <v>394</v>
      </c>
      <c r="I11" s="6">
        <v>1</v>
      </c>
      <c r="J11" s="6">
        <v>3</v>
      </c>
      <c r="K11" s="6">
        <f t="shared" si="1"/>
        <v>-2</v>
      </c>
      <c r="L11" s="51">
        <v>1</v>
      </c>
    </row>
    <row r="12" spans="1:12" ht="13.5" customHeight="1">
      <c r="A12" s="7" t="s">
        <v>439</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424</v>
      </c>
      <c r="B14" s="7">
        <v>2</v>
      </c>
      <c r="C14" s="7">
        <v>1</v>
      </c>
      <c r="D14" s="6">
        <f t="shared" ref="D14:D17" si="3">C14*B14</f>
        <v>2</v>
      </c>
      <c r="F14" s="11"/>
    </row>
    <row r="15" spans="1:12" ht="13.5" customHeight="1">
      <c r="A15" s="7" t="s">
        <v>425</v>
      </c>
      <c r="B15" s="7">
        <v>3.8</v>
      </c>
      <c r="C15" s="7">
        <v>2</v>
      </c>
      <c r="D15" s="6">
        <f t="shared" si="3"/>
        <v>7.6</v>
      </c>
      <c r="F15" s="11"/>
    </row>
    <row r="16" spans="1:12" ht="13.5" customHeight="1">
      <c r="A16" s="7" t="s">
        <v>426</v>
      </c>
      <c r="B16" s="7">
        <v>5.2</v>
      </c>
      <c r="C16" s="7">
        <v>0.3</v>
      </c>
      <c r="D16" s="6">
        <f t="shared" si="3"/>
        <v>1.56</v>
      </c>
      <c r="F16" s="11"/>
      <c r="G16" s="7" t="s">
        <v>395</v>
      </c>
      <c r="I16" s="6">
        <v>3</v>
      </c>
    </row>
    <row r="17" spans="1:15" ht="13.5" customHeight="1">
      <c r="A17" s="7" t="s">
        <v>427</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428</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429</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430</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440</v>
      </c>
      <c r="B24" s="7">
        <v>1.5</v>
      </c>
      <c r="C24" s="7">
        <v>2</v>
      </c>
      <c r="D24" s="6">
        <f t="shared" si="4"/>
        <v>3</v>
      </c>
      <c r="G24" s="7" t="s">
        <v>74</v>
      </c>
    </row>
    <row r="25" spans="1:15" ht="13.5" customHeight="1">
      <c r="A25" s="7" t="s">
        <v>431</v>
      </c>
      <c r="B25" s="7">
        <v>6</v>
      </c>
      <c r="C25" s="7">
        <v>2</v>
      </c>
      <c r="D25" s="6">
        <f>C25*B25</f>
        <v>12</v>
      </c>
      <c r="G25" s="7" t="s">
        <v>75</v>
      </c>
    </row>
    <row r="26" spans="1:15" ht="13.5" customHeight="1">
      <c r="A26" s="7" t="s">
        <v>434</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432</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433</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442</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441</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438</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裝機</vt:lpstr>
      <vt:lpstr>業績</vt:lpstr>
      <vt:lpstr>toDo</vt:lpstr>
      <vt:lpstr>售水-wk</vt:lpstr>
      <vt:lpstr>街電</vt:lpstr>
      <vt:lpstr>售水4</vt:lpstr>
      <vt:lpstr>售水3</vt:lpstr>
      <vt:lpstr>售水2</vt:lpstr>
      <vt:lpstr>售水1</vt:lpstr>
      <vt:lpstr>售水0</vt:lpstr>
      <vt:lpstr>工作表1</vt:lpstr>
      <vt:lpstr>hotel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2018-05-25T11:04:04Z</dcterms:modified>
</cp:coreProperties>
</file>